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2.jpeg" ContentType="image/jpeg"/>
  <Override PartName="/xl/media/image2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AISED" sheetId="1" state="visible" r:id="rId2"/>
    <sheet name="MEHED" sheetId="2" state="visible" r:id="rId3"/>
    <sheet name="IPF GL Formula" sheetId="3" state="hidden" r:id="rId4"/>
    <sheet name="WeightClasses" sheetId="4" state="hidden" r:id="rId5"/>
  </sheets>
  <definedNames>
    <definedName function="false" hidden="false" localSheetId="1" name="_xlnm._FilterDatabase" vbProcedure="false">MEHED!$C$12:$S$16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<sst xmlns="http://schemas.openxmlformats.org/spreadsheetml/2006/main" count="457" uniqueCount="183">
  <si>
    <t xml:space="preserve">EESTI ÜLIÕPILASTE JA TARTUMAA KOOLINOORTE MV LAMADES SURUMISES</t>
  </si>
  <si>
    <t xml:space="preserve">√</t>
  </si>
  <si>
    <t xml:space="preserve">Good</t>
  </si>
  <si>
    <t xml:space="preserve">TARTU ÜLIKOOLI Spordihoone</t>
  </si>
  <si>
    <t xml:space="preserve">×</t>
  </si>
  <si>
    <t xml:space="preserve">NoLift</t>
  </si>
  <si>
    <t xml:space="preserve">7-11-2020</t>
  </si>
  <si>
    <t xml:space="preserve">Gr.</t>
  </si>
  <si>
    <t xml:space="preserve">Lot</t>
  </si>
  <si>
    <t xml:space="preserve">Last 
Name</t>
  </si>
  <si>
    <t xml:space="preserve">First Name</t>
  </si>
  <si>
    <t xml:space="preserve">Team</t>
  </si>
  <si>
    <t xml:space="preserve">Birth Year</t>
  </si>
  <si>
    <t xml:space="preserve">Division</t>
  </si>
  <si>
    <t xml:space="preserve">Body Wt</t>
  </si>
  <si>
    <t xml:space="preserve">WT Class</t>
  </si>
  <si>
    <t xml:space="preserve">BP-1</t>
  </si>
  <si>
    <t xml:space="preserve">BP-2</t>
  </si>
  <si>
    <t xml:space="preserve">BP-3</t>
  </si>
  <si>
    <t xml:space="preserve">Best BP</t>
  </si>
  <si>
    <t xml:space="preserve">TOTAL</t>
  </si>
  <si>
    <t xml:space="preserve">IPF GL Pts.</t>
  </si>
  <si>
    <t xml:space="preserve">IPF GL Coeff.</t>
  </si>
  <si>
    <t xml:space="preserve">52kg</t>
  </si>
  <si>
    <t xml:space="preserve">Treier</t>
  </si>
  <si>
    <t xml:space="preserve">Amanda Margaret</t>
  </si>
  <si>
    <t xml:space="preserve">TTG</t>
  </si>
  <si>
    <t xml:space="preserve">F-CL-BP</t>
  </si>
  <si>
    <t xml:space="preserve">57kg</t>
  </si>
  <si>
    <t xml:space="preserve">Elias</t>
  </si>
  <si>
    <t xml:space="preserve">Kadi Kertu</t>
  </si>
  <si>
    <t xml:space="preserve">Rõngu Keskkool</t>
  </si>
  <si>
    <t xml:space="preserve">Pennar</t>
  </si>
  <si>
    <t xml:space="preserve">Mariette</t>
  </si>
  <si>
    <t xml:space="preserve">Elva Gümnaasium</t>
  </si>
  <si>
    <t xml:space="preserve">63kg</t>
  </si>
  <si>
    <t xml:space="preserve">Holter</t>
  </si>
  <si>
    <t xml:space="preserve">Karoliine</t>
  </si>
  <si>
    <t xml:space="preserve">TÜ</t>
  </si>
  <si>
    <t xml:space="preserve">Aan</t>
  </si>
  <si>
    <t xml:space="preserve">Janeli</t>
  </si>
  <si>
    <t xml:space="preserve">Põldoja</t>
  </si>
  <si>
    <t xml:space="preserve">Paula</t>
  </si>
  <si>
    <t xml:space="preserve">KJPG</t>
  </si>
  <si>
    <t xml:space="preserve">72kg</t>
  </si>
  <si>
    <t xml:space="preserve">Mikomägi</t>
  </si>
  <si>
    <t xml:space="preserve">Eliise</t>
  </si>
  <si>
    <t xml:space="preserve">HTG</t>
  </si>
  <si>
    <t xml:space="preserve">Ojap</t>
  </si>
  <si>
    <t xml:space="preserve">Johanna Maria</t>
  </si>
  <si>
    <t xml:space="preserve">        84kg</t>
  </si>
  <si>
    <t xml:space="preserve"> Veelmaa</t>
  </si>
  <si>
    <t xml:space="preserve">Helena</t>
  </si>
  <si>
    <t xml:space="preserve">SKA</t>
  </si>
  <si>
    <t xml:space="preserve">63+</t>
  </si>
  <si>
    <t xml:space="preserve">        84+ kg</t>
  </si>
  <si>
    <t xml:space="preserve">Perk</t>
  </si>
  <si>
    <t xml:space="preserve">Ana-Lina</t>
  </si>
  <si>
    <t xml:space="preserve">SK Jõusport</t>
  </si>
  <si>
    <t xml:space="preserve">59kg</t>
  </si>
  <si>
    <t xml:space="preserve">Sander</t>
  </si>
  <si>
    <t xml:space="preserve">M-CL-BP</t>
  </si>
  <si>
    <t xml:space="preserve">66kg</t>
  </si>
  <si>
    <t xml:space="preserve">Lepotalo</t>
  </si>
  <si>
    <t xml:space="preserve">Rando</t>
  </si>
  <si>
    <r>
      <rPr>
        <sz val="10"/>
        <color rgb="FF333333"/>
        <rFont val="Tahoma"/>
        <family val="2"/>
        <charset val="1"/>
      </rPr>
      <t xml:space="preserve">Grigorovit</t>
    </r>
    <r>
      <rPr>
        <i val="true"/>
        <sz val="10"/>
        <color rgb="FF333333"/>
        <rFont val="Inherit"/>
        <family val="0"/>
        <charset val="1"/>
      </rPr>
      <t xml:space="preserve">š</t>
    </r>
  </si>
  <si>
    <t xml:space="preserve">Martin</t>
  </si>
  <si>
    <t xml:space="preserve">Sulg</t>
  </si>
  <si>
    <t xml:space="preserve">Roderik</t>
  </si>
  <si>
    <t xml:space="preserve">TKHK</t>
  </si>
  <si>
    <t xml:space="preserve">Murdsalu</t>
  </si>
  <si>
    <t xml:space="preserve"> Sten</t>
  </si>
  <si>
    <t xml:space="preserve">Iisaku Gümnaasium / v.a.</t>
  </si>
  <si>
    <t xml:space="preserve">74kg</t>
  </si>
  <si>
    <t xml:space="preserve">Kääp</t>
  </si>
  <si>
    <t xml:space="preserve">Jaanus</t>
  </si>
  <si>
    <t xml:space="preserve">Taltech</t>
  </si>
  <si>
    <t xml:space="preserve">Haav</t>
  </si>
  <si>
    <t xml:space="preserve">Hannes</t>
  </si>
  <si>
    <t xml:space="preserve">Pavljutsenko</t>
  </si>
  <si>
    <t xml:space="preserve">Danil </t>
  </si>
  <si>
    <t xml:space="preserve">Vo Gu</t>
  </si>
  <si>
    <t xml:space="preserve">Kivi</t>
  </si>
  <si>
    <t xml:space="preserve">Rait</t>
  </si>
  <si>
    <t xml:space="preserve">Allpere</t>
  </si>
  <si>
    <t xml:space="preserve">Mattias</t>
  </si>
  <si>
    <t xml:space="preserve">TalTech</t>
  </si>
  <si>
    <t xml:space="preserve">83kg</t>
  </si>
  <si>
    <t xml:space="preserve">Erte</t>
  </si>
  <si>
    <t xml:space="preserve">Kristo</t>
  </si>
  <si>
    <t xml:space="preserve">Luga</t>
  </si>
  <si>
    <t xml:space="preserve">Peeter</t>
  </si>
  <si>
    <t xml:space="preserve">Uffert</t>
  </si>
  <si>
    <t xml:space="preserve">Venno</t>
  </si>
  <si>
    <t xml:space="preserve">ELA</t>
  </si>
  <si>
    <t xml:space="preserve">Kivimurd</t>
  </si>
  <si>
    <t xml:space="preserve">Andri</t>
  </si>
  <si>
    <t xml:space="preserve">Tartu</t>
  </si>
  <si>
    <t xml:space="preserve">Michael</t>
  </si>
  <si>
    <t xml:space="preserve">EBS</t>
  </si>
  <si>
    <t xml:space="preserve">Karzubov</t>
  </si>
  <si>
    <t xml:space="preserve">Krüüts</t>
  </si>
  <si>
    <t xml:space="preserve">Argo</t>
  </si>
  <si>
    <t xml:space="preserve">Kirn</t>
  </si>
  <si>
    <t xml:space="preserve">Levo</t>
  </si>
  <si>
    <t xml:space="preserve">Rüga</t>
  </si>
  <si>
    <t xml:space="preserve">Henri</t>
  </si>
  <si>
    <t xml:space="preserve">Kavald</t>
  </si>
  <si>
    <t xml:space="preserve">Robin Aleks</t>
  </si>
  <si>
    <t xml:space="preserve">Sokolov</t>
  </si>
  <si>
    <t xml:space="preserve">Maximilan</t>
  </si>
  <si>
    <t xml:space="preserve">Nõo Reaalgümnaasium</t>
  </si>
  <si>
    <t xml:space="preserve">Veere</t>
  </si>
  <si>
    <t xml:space="preserve">Kaspar</t>
  </si>
  <si>
    <t xml:space="preserve">Kalnitski</t>
  </si>
  <si>
    <t xml:space="preserve">Kaimar</t>
  </si>
  <si>
    <t xml:space="preserve">93kg</t>
  </si>
  <si>
    <t xml:space="preserve">Pilt</t>
  </si>
  <si>
    <t xml:space="preserve">Tarmo</t>
  </si>
  <si>
    <t xml:space="preserve">Rasva</t>
  </si>
  <si>
    <t xml:space="preserve">Allan</t>
  </si>
  <si>
    <t xml:space="preserve">Vool</t>
  </si>
  <si>
    <t xml:space="preserve">Taltech Tartu Kolledz</t>
  </si>
  <si>
    <t xml:space="preserve">Järve</t>
  </si>
  <si>
    <t xml:space="preserve">Tambet</t>
  </si>
  <si>
    <t xml:space="preserve">Kihu</t>
  </si>
  <si>
    <t xml:space="preserve">Mark</t>
  </si>
  <si>
    <t xml:space="preserve">Raasuke</t>
  </si>
  <si>
    <t xml:space="preserve">Artti</t>
  </si>
  <si>
    <t xml:space="preserve">Lehtoja</t>
  </si>
  <si>
    <t xml:space="preserve">Mikk</t>
  </si>
  <si>
    <t xml:space="preserve">Ülenurme Gümnaasium</t>
  </si>
  <si>
    <t xml:space="preserve">Raid</t>
  </si>
  <si>
    <t xml:space="preserve">Karl Martin</t>
  </si>
  <si>
    <t xml:space="preserve">Lodi</t>
  </si>
  <si>
    <t xml:space="preserve">Markus</t>
  </si>
  <si>
    <t xml:space="preserve">105kg</t>
  </si>
  <si>
    <t xml:space="preserve">Reppo</t>
  </si>
  <si>
    <t xml:space="preserve">Agris</t>
  </si>
  <si>
    <t xml:space="preserve">Lomp</t>
  </si>
  <si>
    <t xml:space="preserve">Patrick</t>
  </si>
  <si>
    <t xml:space="preserve">Kõnd</t>
  </si>
  <si>
    <t xml:space="preserve">Kaarel</t>
  </si>
  <si>
    <t xml:space="preserve">EMÜ</t>
  </si>
  <si>
    <t xml:space="preserve">Ruut</t>
  </si>
  <si>
    <t xml:space="preserve">Mihkel</t>
  </si>
  <si>
    <t xml:space="preserve">Kahest</t>
  </si>
  <si>
    <t xml:space="preserve">Georg</t>
  </si>
  <si>
    <t xml:space="preserve">Palumets</t>
  </si>
  <si>
    <t xml:space="preserve">Lauri</t>
  </si>
  <si>
    <t xml:space="preserve">105kg+</t>
  </si>
  <si>
    <t xml:space="preserve">Raiend</t>
  </si>
  <si>
    <t xml:space="preserve">Rainer</t>
  </si>
  <si>
    <t xml:space="preserve">1998 </t>
  </si>
  <si>
    <t xml:space="preserve">105+</t>
  </si>
  <si>
    <t xml:space="preserve">Saimre</t>
  </si>
  <si>
    <t xml:space="preserve">Tanel</t>
  </si>
  <si>
    <t xml:space="preserve">Reference Values</t>
  </si>
  <si>
    <t xml:space="preserve">IPF GL Formula</t>
  </si>
  <si>
    <t xml:space="preserve">Description</t>
  </si>
  <si>
    <t xml:space="preserve">A</t>
  </si>
  <si>
    <t xml:space="preserve">B</t>
  </si>
  <si>
    <t xml:space="preserve">C</t>
  </si>
  <si>
    <t xml:space="preserve">M-CL-PL</t>
  </si>
  <si>
    <t xml:space="preserve">Male Classic 3-Lift</t>
  </si>
  <si>
    <t xml:space="preserve">Male Classic Bench</t>
  </si>
  <si>
    <t xml:space="preserve">M-EQ-PL</t>
  </si>
  <si>
    <t xml:space="preserve">Male Equipped 3-Lift</t>
  </si>
  <si>
    <t xml:space="preserve">M-EQ-BP</t>
  </si>
  <si>
    <t xml:space="preserve">Male Equipped Bench</t>
  </si>
  <si>
    <t xml:space="preserve">F-CL-PL</t>
  </si>
  <si>
    <t xml:space="preserve">Female Classic 3-Lift</t>
  </si>
  <si>
    <t xml:space="preserve">Female Classic Bench</t>
  </si>
  <si>
    <t xml:space="preserve">F-EQ-PL</t>
  </si>
  <si>
    <t xml:space="preserve">Female Equipped 3-Lift</t>
  </si>
  <si>
    <t xml:space="preserve">F-EQ-BP</t>
  </si>
  <si>
    <t xml:space="preserve">Female Equipped Bench</t>
  </si>
  <si>
    <t xml:space="preserve">F</t>
  </si>
  <si>
    <t xml:space="preserve">M</t>
  </si>
  <si>
    <t xml:space="preserve">F-Jr</t>
  </si>
  <si>
    <t xml:space="preserve">M-Jr</t>
  </si>
  <si>
    <t xml:space="preserve">84+</t>
  </si>
  <si>
    <t xml:space="preserve">120+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</si>
</sst>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0.00"/>
    <numFmt numFmtId="167" formatCode="0.000"/>
    <numFmt numFmtId="168" formatCode="0.0"/>
    <numFmt numFmtId="169" formatCode="0.000000"/>
  </numFmts>
  <fonts count="20">
    <font>
      <sz val="11"/>
      <color rgb="FF000000"/>
      <name val="Calibri"/>
      <family val="0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1"/>
      <color rgb="FF000000"/>
      <name val="Calibri"/>
      <family val="2"/>
      <charset val="1"/>
    </font>
    <font>
      <sz val="11"/>
      <color rgb="FF92D050"/>
      <name val="Arial"/>
      <family val="2"/>
      <charset val="1"/>
    </font>
    <font>
      <sz val="11"/>
      <color rgb="FFFF9999"/>
      <name val="Arial"/>
      <family val="2"/>
      <charset val="1"/>
    </font>
    <font>
      <strike val="true"/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2F5597"/>
      <name val="Calibri"/>
      <family val="2"/>
      <charset val="1"/>
    </font>
    <font>
      <sz val="10"/>
      <color rgb="FF333333"/>
      <name val="Tahoma"/>
      <family val="2"/>
      <charset val="1"/>
    </font>
    <font>
      <sz val="10"/>
      <color rgb="FF333333"/>
      <name val="Inherit"/>
      <family val="0"/>
      <charset val="1"/>
    </font>
    <font>
      <sz val="11"/>
      <color rgb="FF000000"/>
      <name val="Calibri"/>
      <family val="2"/>
      <charset val="1"/>
    </font>
    <font>
      <b val="true"/>
      <sz val="10"/>
      <color rgb="FF333333"/>
      <name val="Inherit"/>
      <family val="0"/>
      <charset val="1"/>
    </font>
    <font>
      <b val="true"/>
      <sz val="10"/>
      <color rgb="FF333333"/>
      <name val="Tahoma"/>
      <family val="2"/>
      <charset val="1"/>
    </font>
    <font>
      <i val="true"/>
      <sz val="10"/>
      <color rgb="FF333333"/>
      <name val="Inherit"/>
      <family val="0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1"/>
      <color rgb="FFFF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AFAFA"/>
      </patternFill>
    </fill>
    <fill>
      <patternFill patternType="solid">
        <fgColor rgb="FF92D050"/>
        <bgColor rgb="FFC0C0C0"/>
      </patternFill>
    </fill>
    <fill>
      <patternFill patternType="solid">
        <fgColor rgb="FFFF9999"/>
        <bgColor rgb="FFFD8D8D"/>
      </patternFill>
    </fill>
    <fill>
      <patternFill patternType="solid">
        <fgColor rgb="FFDEEBF7"/>
        <bgColor rgb="FFF7F7F7"/>
      </patternFill>
    </fill>
    <fill>
      <patternFill patternType="solid">
        <fgColor rgb="FFF7F7F7"/>
        <bgColor rgb="FFFAFAFA"/>
      </patternFill>
    </fill>
    <fill>
      <patternFill patternType="solid">
        <fgColor rgb="FFFAFAFA"/>
        <bgColor rgb="FFF7F7F7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7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2">
    <dxf>
      <font>
        <strike val="1"/>
      </font>
      <fill>
        <patternFill>
          <bgColor rgb="FFFF9999"/>
        </patternFill>
      </fill>
    </dxf>
    <dxf>
      <font>
        <color rgb="FFFFFFFF"/>
      </font>
      <fill>
        <patternFill>
          <bgColor rgb="FF92D050"/>
        </patternFill>
      </fill>
    </dxf>
    <dxf>
      <font>
        <b val="1"/>
        <color rgb="FFFFFFFF"/>
      </font>
      <fill>
        <patternFill>
          <bgColor rgb="FF92D050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color rgb="FFDEEBF7"/>
      </font>
      <fill>
        <patternFill>
          <bgColor rgb="00FFFFFF"/>
        </patternFill>
      </fill>
    </dxf>
    <dxf>
      <font>
        <strike val="1"/>
      </font>
      <fill>
        <patternFill>
          <bgColor rgb="FFFF9999"/>
        </patternFill>
      </fill>
    </dxf>
    <dxf>
      <font>
        <color rgb="FFFFFFFF"/>
      </font>
      <fill>
        <patternFill>
          <bgColor rgb="FF92D050"/>
        </patternFill>
      </fill>
    </dxf>
    <dxf>
      <font>
        <b val="1"/>
        <color rgb="FFFFFFFF"/>
      </font>
      <fill>
        <patternFill>
          <bgColor rgb="FF92D050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color rgb="FFDEEBF7"/>
      </font>
      <fill>
        <patternFill>
          <bgColor rgb="00FFFFFF"/>
        </patternFill>
      </fill>
    </dxf>
    <dxf>
      <font>
        <strike val="1"/>
      </font>
      <fill>
        <patternFill>
          <bgColor rgb="FFFF9999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strike val="1"/>
      </font>
      <fill>
        <patternFill>
          <bgColor rgb="FFFF9999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strike val="1"/>
      </font>
      <fill>
        <patternFill>
          <bgColor rgb="FFFF9999"/>
        </patternFill>
      </fill>
    </dxf>
    <dxf>
      <font>
        <b val="1"/>
        <color rgb="FFFFFFFF"/>
      </font>
      <fill>
        <patternFill>
          <bgColor rgb="FF92D050"/>
        </patternFill>
      </fill>
    </dxf>
    <dxf>
      <font>
        <color rgb="FFDEEBF7"/>
      </font>
      <fill>
        <patternFill>
          <bgColor rgb="00FFFFFF"/>
        </patternFill>
      </fill>
    </dxf>
    <dxf>
      <font>
        <strike val="1"/>
      </font>
      <fill>
        <patternFill>
          <bgColor rgb="FFFF9999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strike val="1"/>
      </font>
      <fill>
        <patternFill>
          <bgColor rgb="FFFF9999"/>
        </patternFill>
      </fill>
    </dxf>
    <dxf>
      <font>
        <b val="1"/>
        <color rgb="FFFFFFFF"/>
      </font>
      <fill>
        <patternFill>
          <bgColor rgb="FF92D050"/>
        </patternFill>
      </fill>
    </dxf>
    <dxf>
      <font>
        <color rgb="FFDEEBF7"/>
      </font>
      <fill>
        <patternFill>
          <bgColor rgb="00FFFFFF"/>
        </patternFill>
      </fill>
    </dxf>
    <dxf>
      <font>
        <strike val="1"/>
      </font>
      <fill>
        <patternFill>
          <bgColor rgb="FFFF9999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strike val="1"/>
      </font>
      <fill>
        <patternFill>
          <bgColor rgb="FFFF9999"/>
        </patternFill>
      </fill>
    </dxf>
    <dxf>
      <font>
        <b val="1"/>
        <color rgb="FFFFFFFF"/>
      </font>
      <fill>
        <patternFill>
          <bgColor rgb="FF92D050"/>
        </patternFill>
      </fill>
    </dxf>
    <dxf>
      <font>
        <color rgb="FFDEEBF7"/>
      </font>
      <fill>
        <patternFill>
          <bgColor rgb="00FFFFFF"/>
        </patternFill>
      </fill>
    </dxf>
    <dxf>
      <font>
        <strike val="1"/>
      </font>
      <fill>
        <patternFill>
          <bgColor rgb="FFFF9999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strike val="1"/>
      </font>
      <fill>
        <patternFill>
          <bgColor rgb="FFFF9999"/>
        </patternFill>
      </fill>
    </dxf>
    <dxf>
      <font>
        <b val="1"/>
        <color rgb="FFFFFFFF"/>
      </font>
      <fill>
        <patternFill>
          <bgColor rgb="FF92D050"/>
        </patternFill>
      </fill>
    </dxf>
    <dxf>
      <font>
        <color rgb="FFDEEBF7"/>
      </font>
      <fill>
        <patternFill>
          <bgColor rgb="00FFFFFF"/>
        </patternFill>
      </fill>
    </dxf>
    <dxf>
      <font>
        <strike val="1"/>
      </font>
      <fill>
        <patternFill>
          <bgColor rgb="FFFF9999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strike val="1"/>
      </font>
      <fill>
        <patternFill>
          <bgColor rgb="FFFF9999"/>
        </patternFill>
      </fill>
    </dxf>
    <dxf>
      <font>
        <b val="1"/>
        <color rgb="FFFFFFFF"/>
      </font>
      <fill>
        <patternFill>
          <bgColor rgb="FF92D050"/>
        </patternFill>
      </fill>
    </dxf>
    <dxf>
      <font>
        <color rgb="FFDEEBF7"/>
      </font>
      <fill>
        <patternFill>
          <bgColor rgb="00FFFFFF"/>
        </patternFill>
      </fill>
    </dxf>
    <dxf>
      <font>
        <strike val="1"/>
      </font>
      <fill>
        <patternFill>
          <bgColor rgb="FFFF9999"/>
        </patternFill>
      </fill>
    </dxf>
    <dxf>
      <font>
        <color rgb="FFFFFFFF"/>
      </font>
      <fill>
        <patternFill>
          <bgColor rgb="FF92D050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strike val="1"/>
      </font>
      <fill>
        <patternFill>
          <bgColor rgb="FFFF9999"/>
        </patternFill>
      </fill>
    </dxf>
    <dxf>
      <font>
        <b val="1"/>
        <color rgb="FFFFFFFF"/>
      </font>
      <fill>
        <patternFill>
          <bgColor rgb="FF92D050"/>
        </patternFill>
      </fill>
    </dxf>
    <dxf>
      <font>
        <color rgb="FFDEEBF7"/>
      </font>
      <fill>
        <patternFill>
          <bgColor rgb="00FFFFFF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  <dxf>
      <font>
        <color rgb="FFFD8D8D"/>
      </font>
      <fill>
        <patternFill>
          <bgColor rgb="FFFFFFFF"/>
        </patternFill>
      </fill>
    </dxf>
    <dxf>
      <font>
        <color rgb="FF92D050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AFAFA"/>
      <rgbColor rgb="FFDEEBF7"/>
      <rgbColor rgb="FF660066"/>
      <rgbColor rgb="FFFD8D8D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7F7F7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132120</xdr:colOff>
      <xdr:row>0</xdr:row>
      <xdr:rowOff>122040</xdr:rowOff>
    </xdr:from>
    <xdr:to>
      <xdr:col>3</xdr:col>
      <xdr:colOff>502200</xdr:colOff>
      <xdr:row>5</xdr:row>
      <xdr:rowOff>102600</xdr:rowOff>
    </xdr:to>
    <xdr:pic>
      <xdr:nvPicPr>
        <xdr:cNvPr id="0" name="image1.jpg" descr=""/>
        <xdr:cNvPicPr/>
      </xdr:nvPicPr>
      <xdr:blipFill>
        <a:blip r:embed="rId1"/>
        <a:stretch/>
      </xdr:blipFill>
      <xdr:spPr>
        <a:xfrm>
          <a:off x="132120" y="122040"/>
          <a:ext cx="1780920" cy="894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132120</xdr:colOff>
      <xdr:row>0</xdr:row>
      <xdr:rowOff>122040</xdr:rowOff>
    </xdr:from>
    <xdr:to>
      <xdr:col>3</xdr:col>
      <xdr:colOff>463320</xdr:colOff>
      <xdr:row>5</xdr:row>
      <xdr:rowOff>102600</xdr:rowOff>
    </xdr:to>
    <xdr:pic>
      <xdr:nvPicPr>
        <xdr:cNvPr id="1" name="image1.jpg" descr=""/>
        <xdr:cNvPicPr/>
      </xdr:nvPicPr>
      <xdr:blipFill>
        <a:blip r:embed="rId1"/>
        <a:stretch/>
      </xdr:blipFill>
      <xdr:spPr>
        <a:xfrm>
          <a:off x="132120" y="122040"/>
          <a:ext cx="1781280" cy="894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D10" activeCellId="0" sqref="D10"/>
    </sheetView>
  </sheetViews>
  <sheetFormatPr defaultRowHeight="14.4" zeroHeight="false" outlineLevelRow="0" outlineLevelCol="1"/>
  <cols>
    <col collapsed="false" customWidth="true" hidden="false" outlineLevel="0" max="1" min="1" style="0" width="3.22"/>
    <col collapsed="false" customWidth="true" hidden="false" outlineLevel="0" max="2" min="2" style="0" width="3.56"/>
    <col collapsed="false" customWidth="true" hidden="false" outlineLevel="0" max="3" min="3" style="0" width="13.22"/>
    <col collapsed="false" customWidth="true" hidden="false" outlineLevel="0" max="4" min="4" style="0" width="16.22"/>
    <col collapsed="false" customWidth="true" hidden="false" outlineLevel="0" max="5" min="5" style="0" width="18"/>
    <col collapsed="false" customWidth="true" hidden="false" outlineLevel="0" max="9" min="6" style="0" width="8.67"/>
    <col collapsed="false" customWidth="true" hidden="false" outlineLevel="0" max="10" min="10" style="0" width="2.66"/>
    <col collapsed="false" customWidth="true" hidden="false" outlineLevel="0" max="11" min="11" style="0" width="8.67"/>
    <col collapsed="false" customWidth="true" hidden="false" outlineLevel="0" max="12" min="12" style="0" width="2.99"/>
    <col collapsed="false" customWidth="true" hidden="false" outlineLevel="0" max="13" min="13" style="0" width="8.67"/>
    <col collapsed="false" customWidth="true" hidden="false" outlineLevel="0" max="14" min="14" style="0" width="2.45"/>
    <col collapsed="false" customWidth="true" hidden="false" outlineLevel="0" max="16" min="15" style="0" width="8.67"/>
    <col collapsed="false" customWidth="false" hidden="false" outlineLevel="0" max="17" min="17" style="0" width="11.45"/>
    <col collapsed="false" customWidth="true" hidden="false" outlineLevel="0" max="19" min="18" style="0" width="14.22"/>
    <col collapsed="false" customWidth="true" hidden="false" outlineLevel="0" max="21" min="20" style="0" width="8.67"/>
    <col collapsed="false" customWidth="true" hidden="false" outlineLevel="1" max="22" min="22" style="0" width="8.89"/>
    <col collapsed="false" customWidth="true" hidden="false" outlineLevel="0" max="1025" min="23" style="0" width="8.67"/>
  </cols>
  <sheetData>
    <row r="1" customFormat="false" ht="14.4" hidden="false" customHeight="false" outlineLevel="0" collapsed="false">
      <c r="A1" s="1"/>
      <c r="B1" s="1"/>
      <c r="C1" s="1"/>
      <c r="D1" s="2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5" t="s">
        <v>1</v>
      </c>
      <c r="T1" s="6" t="s">
        <v>2</v>
      </c>
    </row>
    <row r="2" customFormat="false" ht="14.4" hidden="false" customHeight="false" outlineLevel="0" collapsed="false">
      <c r="A2" s="1"/>
      <c r="B2" s="1"/>
      <c r="C2" s="1"/>
      <c r="D2" s="2"/>
      <c r="E2" s="4" t="s">
        <v>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7" t="s">
        <v>4</v>
      </c>
      <c r="T2" s="8" t="s">
        <v>5</v>
      </c>
    </row>
    <row r="3" customFormat="false" ht="14.4" hidden="false" customHeight="false" outlineLevel="0" collapsed="false">
      <c r="A3" s="1"/>
      <c r="B3" s="1"/>
      <c r="C3" s="1"/>
      <c r="D3" s="1"/>
      <c r="E3" s="9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1"/>
      <c r="T3" s="12"/>
    </row>
    <row r="4" customFormat="false" ht="14.4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customFormat="false" ht="14.4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customFormat="false" ht="14.4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customFormat="false" ht="28.8" hidden="false" customHeight="true" outlineLevel="0" collapsed="false">
      <c r="A7" s="13" t="s">
        <v>7</v>
      </c>
      <c r="B7" s="13" t="s">
        <v>8</v>
      </c>
      <c r="C7" s="13" t="s">
        <v>9</v>
      </c>
      <c r="D7" s="13" t="s">
        <v>10</v>
      </c>
      <c r="E7" s="13" t="s">
        <v>11</v>
      </c>
      <c r="F7" s="14" t="s">
        <v>12</v>
      </c>
      <c r="G7" s="15" t="s">
        <v>13</v>
      </c>
      <c r="H7" s="15" t="s">
        <v>14</v>
      </c>
      <c r="I7" s="13" t="s">
        <v>15</v>
      </c>
      <c r="J7" s="13" t="s">
        <v>16</v>
      </c>
      <c r="K7" s="13"/>
      <c r="L7" s="13" t="s">
        <v>17</v>
      </c>
      <c r="M7" s="13"/>
      <c r="N7" s="13" t="s">
        <v>18</v>
      </c>
      <c r="O7" s="13"/>
      <c r="P7" s="13" t="s">
        <v>19</v>
      </c>
      <c r="Q7" s="13" t="s">
        <v>20</v>
      </c>
      <c r="R7" s="16" t="s">
        <v>21</v>
      </c>
      <c r="S7" s="16" t="s">
        <v>22</v>
      </c>
    </row>
    <row r="8" customFormat="false" ht="14.4" hidden="false" customHeight="false" outlineLevel="0" collapsed="false">
      <c r="A8" s="17"/>
      <c r="B8" s="18"/>
      <c r="C8" s="19" t="s">
        <v>23</v>
      </c>
      <c r="D8" s="20"/>
      <c r="E8" s="20"/>
      <c r="F8" s="21"/>
      <c r="G8" s="22"/>
      <c r="H8" s="22"/>
      <c r="I8" s="23" t="str">
        <f aca="true">IF(H8="","",VLOOKUP(H8,WeightClasses!$A$2:$E$17,IF(LEFT(G8,1)="F",IF(YEAR(TODAY())-F8&lt;24,4,2),IF(YEAR(TODAY())-F8&lt;24,5,3)),1))</f>
        <v/>
      </c>
      <c r="J8" s="24"/>
      <c r="K8" s="25"/>
      <c r="L8" s="24"/>
      <c r="M8" s="25"/>
      <c r="N8" s="24"/>
      <c r="O8" s="25"/>
      <c r="P8" s="26"/>
      <c r="Q8" s="27"/>
      <c r="R8" s="28" t="str">
        <f aca="false">IF(AND(Q8&lt;&gt;"",ISNUMBER(Q8)),S8*Q8,"")</f>
        <v/>
      </c>
      <c r="S8" s="28"/>
    </row>
    <row r="9" customFormat="false" ht="14.4" hidden="false" customHeight="false" outlineLevel="0" collapsed="false">
      <c r="A9" s="17" t="n">
        <v>1</v>
      </c>
      <c r="B9" s="29" t="n">
        <v>1</v>
      </c>
      <c r="C9" s="30" t="s">
        <v>24</v>
      </c>
      <c r="D9" s="30" t="s">
        <v>25</v>
      </c>
      <c r="E9" s="31" t="s">
        <v>26</v>
      </c>
      <c r="F9" s="32" t="n">
        <v>2002</v>
      </c>
      <c r="G9" s="33" t="s">
        <v>27</v>
      </c>
      <c r="H9" s="22" t="n">
        <v>48.45</v>
      </c>
      <c r="I9" s="23" t="n">
        <f aca="true">IF(H9="","",VLOOKUP(H9,WeightClasses!$A$2:$E$17,IF(LEFT(G9,1)="F",IF(YEAR(TODAY())-F9&lt;24,4,2),IF(YEAR(TODAY())-F9&lt;24,5,3)),1))</f>
        <v>52</v>
      </c>
      <c r="J9" s="24" t="s">
        <v>1</v>
      </c>
      <c r="K9" s="25" t="n">
        <v>40</v>
      </c>
      <c r="L9" s="24" t="s">
        <v>1</v>
      </c>
      <c r="M9" s="25" t="n">
        <v>45</v>
      </c>
      <c r="N9" s="24" t="s">
        <v>4</v>
      </c>
      <c r="O9" s="25" t="n">
        <v>47.5</v>
      </c>
      <c r="P9" s="26" t="n">
        <f aca="false">IF(OR(K9&lt;&gt;0,M9&lt;&gt;0,O9&lt;&gt;0),MAX(IF(J9=$S$1,K9,0),IF(L9=$S$1,M9,0),IF(N9=$S$1,O9,0)),"")</f>
        <v>45</v>
      </c>
      <c r="Q9" s="27" t="n">
        <f aca="false">+P9</f>
        <v>45</v>
      </c>
      <c r="R9" s="28" t="n">
        <f aca="false">IF(AND(Q9&lt;&gt;"",ISNUMBER(Q9)),S9*Q9,"")</f>
        <v>46.13679</v>
      </c>
      <c r="S9" s="28" t="n">
        <f aca="false">IF(OR(H9="",H9=0),0, ROUND(100/(VLOOKUP($G9,'IPF GL Formula'!$A$4:$F$11,3,0)-VLOOKUP($G9,'IPF GL Formula'!$A$4:$F$11,4,0)*EXP(-VLOOKUP($G9,'IPF GL Formula'!$A$4:$F$11,5,0)*H9)),6))</f>
        <v>1.025262</v>
      </c>
    </row>
    <row r="10" customFormat="false" ht="14.4" hidden="false" customHeight="false" outlineLevel="0" collapsed="false">
      <c r="A10" s="17"/>
      <c r="B10" s="29"/>
      <c r="C10" s="34" t="s">
        <v>28</v>
      </c>
      <c r="D10" s="35"/>
      <c r="E10" s="36"/>
      <c r="F10" s="37"/>
      <c r="G10" s="38"/>
      <c r="H10" s="22"/>
      <c r="I10" s="23"/>
      <c r="J10" s="24"/>
      <c r="K10" s="25"/>
      <c r="L10" s="24"/>
      <c r="M10" s="25"/>
      <c r="N10" s="24"/>
      <c r="O10" s="25"/>
      <c r="P10" s="26" t="str">
        <f aca="false">IF(OR(K10&lt;&gt;0,M10&lt;&gt;0,O10&lt;&gt;0),MAX(IF(J10=$S$1,K10,0),IF(L10=$S$1,M10,0),IF(N10=$S$1,O10,0)),"")</f>
        <v/>
      </c>
      <c r="Q10" s="27"/>
      <c r="R10" s="28" t="str">
        <f aca="false">IF(AND(Q10&lt;&gt;"",ISNUMBER(Q10)),S10*Q10,"")</f>
        <v/>
      </c>
      <c r="S10" s="28" t="n">
        <f aca="false">IF(OR(H10="",H10=0),0, ROUND(100/(VLOOKUP($G10,'IPF GL Formula'!$A$4:$F$11,3,0)-VLOOKUP($G10,'IPF GL Formula'!$A$4:$F$11,4,0)*EXP(-VLOOKUP($G10,'IPF GL Formula'!$A$4:$F$11,5,0)*H10)),6))</f>
        <v>0</v>
      </c>
    </row>
    <row r="11" customFormat="false" ht="14.4" hidden="false" customHeight="false" outlineLevel="0" collapsed="false">
      <c r="A11" s="17" t="n">
        <v>1</v>
      </c>
      <c r="B11" s="29" t="n">
        <v>3</v>
      </c>
      <c r="C11" s="39" t="s">
        <v>29</v>
      </c>
      <c r="D11" s="39" t="s">
        <v>30</v>
      </c>
      <c r="E11" s="31" t="s">
        <v>31</v>
      </c>
      <c r="F11" s="32" t="n">
        <v>2002</v>
      </c>
      <c r="G11" s="33" t="s">
        <v>27</v>
      </c>
      <c r="H11" s="22" t="n">
        <v>56</v>
      </c>
      <c r="I11" s="23" t="n">
        <f aca="true">IF(H11="","",VLOOKUP(H11,WeightClasses!$A$2:$E$17,IF(LEFT(G11,1)="F",IF(YEAR(TODAY())-F11&lt;24,4,2),IF(YEAR(TODAY())-F11&lt;24,5,3)),1))</f>
        <v>57</v>
      </c>
      <c r="J11" s="24" t="s">
        <v>1</v>
      </c>
      <c r="K11" s="25" t="n">
        <v>50</v>
      </c>
      <c r="L11" s="24" t="s">
        <v>1</v>
      </c>
      <c r="M11" s="25" t="n">
        <v>55</v>
      </c>
      <c r="N11" s="24" t="s">
        <v>4</v>
      </c>
      <c r="O11" s="25" t="n">
        <v>57.5</v>
      </c>
      <c r="P11" s="26" t="n">
        <f aca="false">IF(OR(K11&lt;&gt;0,M11&lt;&gt;0,O11&lt;&gt;0),MAX(IF(J11=$S$1,K11,0),IF(L11=$S$1,M11,0),IF(N11=$S$1,O11,0)),"")</f>
        <v>55</v>
      </c>
      <c r="Q11" s="27" t="n">
        <f aca="false">+P11</f>
        <v>55</v>
      </c>
      <c r="R11" s="28" t="n">
        <f aca="false">IF(AND(Q11&lt;&gt;"",ISNUMBER(Q11)),S11*Q11,"")</f>
        <v>49.551315</v>
      </c>
      <c r="S11" s="28" t="n">
        <f aca="false">IF(OR(H11="",H11=0),0, ROUND(100/(VLOOKUP($G11,'IPF GL Formula'!$A$4:$F$11,3,0)-VLOOKUP($G11,'IPF GL Formula'!$A$4:$F$11,4,0)*EXP(-VLOOKUP($G11,'IPF GL Formula'!$A$4:$F$11,5,0)*H11)),6))</f>
        <v>0.900933</v>
      </c>
    </row>
    <row r="12" customFormat="false" ht="14.4" hidden="false" customHeight="false" outlineLevel="0" collapsed="false">
      <c r="A12" s="17" t="n">
        <v>2</v>
      </c>
      <c r="B12" s="29" t="n">
        <v>4</v>
      </c>
      <c r="C12" s="40" t="s">
        <v>32</v>
      </c>
      <c r="D12" s="40" t="s">
        <v>33</v>
      </c>
      <c r="E12" s="41" t="s">
        <v>34</v>
      </c>
      <c r="F12" s="42" t="n">
        <v>2004</v>
      </c>
      <c r="G12" s="33" t="s">
        <v>27</v>
      </c>
      <c r="H12" s="22" t="n">
        <v>56</v>
      </c>
      <c r="I12" s="23" t="n">
        <f aca="true">IF(H12="","",VLOOKUP(H12,WeightClasses!$A$2:$E$17,IF(LEFT(G12,1)="F",IF(YEAR(TODAY())-F12&lt;24,4,2),IF(YEAR(TODAY())-F12&lt;24,5,3)),1))</f>
        <v>57</v>
      </c>
      <c r="J12" s="24" t="s">
        <v>4</v>
      </c>
      <c r="K12" s="25" t="n">
        <v>30</v>
      </c>
      <c r="L12" s="24" t="s">
        <v>1</v>
      </c>
      <c r="M12" s="25" t="n">
        <v>30</v>
      </c>
      <c r="N12" s="24" t="s">
        <v>1</v>
      </c>
      <c r="O12" s="25" t="n">
        <v>40</v>
      </c>
      <c r="P12" s="26" t="n">
        <f aca="false">IF(OR(K12&lt;&gt;0,M12&lt;&gt;0,O12&lt;&gt;0),MAX(IF(J12=$S$1,K12,0),IF(L12=$S$1,M12,0),IF(N12=$S$1,O12,0)),"")</f>
        <v>40</v>
      </c>
      <c r="Q12" s="27" t="n">
        <f aca="false">+P12</f>
        <v>40</v>
      </c>
      <c r="R12" s="28" t="n">
        <f aca="false">IF(AND(Q12&lt;&gt;"",ISNUMBER(Q12)),S12*Q12,"")</f>
        <v>36.03732</v>
      </c>
      <c r="S12" s="28" t="n">
        <f aca="false">IF(OR(H12="",H12=0),0, ROUND(100/(VLOOKUP($G12,'IPF GL Formula'!$A$4:$F$11,3,0)-VLOOKUP($G12,'IPF GL Formula'!$A$4:$F$11,4,0)*EXP(-VLOOKUP($G12,'IPF GL Formula'!$A$4:$F$11,5,0)*H12)),6))</f>
        <v>0.900933</v>
      </c>
    </row>
    <row r="13" customFormat="false" ht="14.4" hidden="false" customHeight="false" outlineLevel="0" collapsed="false">
      <c r="A13" s="17"/>
      <c r="B13" s="29"/>
      <c r="C13" s="34" t="s">
        <v>35</v>
      </c>
      <c r="D13" s="35"/>
      <c r="E13" s="36"/>
      <c r="F13" s="37"/>
      <c r="G13" s="38"/>
      <c r="H13" s="22"/>
      <c r="I13" s="23"/>
      <c r="J13" s="24"/>
      <c r="K13" s="25"/>
      <c r="L13" s="24"/>
      <c r="M13" s="25"/>
      <c r="N13" s="24"/>
      <c r="O13" s="25"/>
      <c r="P13" s="26"/>
      <c r="Q13" s="27"/>
      <c r="R13" s="28" t="str">
        <f aca="false">IF(AND(Q13&lt;&gt;"",ISNUMBER(Q13)),S13*Q13,"")</f>
        <v/>
      </c>
      <c r="S13" s="28" t="n">
        <f aca="false">IF(OR(H13="",H13=0),0, ROUND(100/(VLOOKUP($G13,'IPF GL Formula'!$A$4:$F$11,3,0)-VLOOKUP($G13,'IPF GL Formula'!$A$4:$F$11,4,0)*EXP(-VLOOKUP($G13,'IPF GL Formula'!$A$4:$F$11,5,0)*H13)),6))</f>
        <v>0</v>
      </c>
    </row>
    <row r="14" customFormat="false" ht="14.4" hidden="false" customHeight="false" outlineLevel="0" collapsed="false">
      <c r="A14" s="43" t="n">
        <v>1</v>
      </c>
      <c r="B14" s="29" t="n">
        <v>8</v>
      </c>
      <c r="C14" s="30" t="s">
        <v>36</v>
      </c>
      <c r="D14" s="30" t="s">
        <v>37</v>
      </c>
      <c r="E14" s="44" t="s">
        <v>38</v>
      </c>
      <c r="F14" s="45" t="n">
        <v>1996</v>
      </c>
      <c r="G14" s="33" t="s">
        <v>27</v>
      </c>
      <c r="H14" s="22" t="n">
        <v>62.7</v>
      </c>
      <c r="I14" s="23" t="n">
        <f aca="true">IF(H14="","",VLOOKUP(H14,WeightClasses!$A$2:$E$17,IF(LEFT(G14,1)="F",IF(YEAR(TODAY())-F14&lt;24,4,2),IF(YEAR(TODAY())-F14&lt;24,5,3)),1))</f>
        <v>63</v>
      </c>
      <c r="J14" s="24" t="s">
        <v>1</v>
      </c>
      <c r="K14" s="25" t="n">
        <v>75</v>
      </c>
      <c r="L14" s="24" t="s">
        <v>1</v>
      </c>
      <c r="M14" s="25" t="n">
        <v>77.5</v>
      </c>
      <c r="N14" s="24" t="s">
        <v>4</v>
      </c>
      <c r="O14" s="25"/>
      <c r="P14" s="26" t="n">
        <f aca="false">IF(OR(K14&lt;&gt;0,M14&lt;&gt;0,O14&lt;&gt;0),MAX(IF(J14=$S$1,K14,0),IF(L14=$S$1,M14,0),IF(N14=$S$1,O14,0)),"")</f>
        <v>77.5</v>
      </c>
      <c r="Q14" s="27" t="n">
        <f aca="false">+P14</f>
        <v>77.5</v>
      </c>
      <c r="R14" s="28" t="n">
        <f aca="false">IF(AND(Q14&lt;&gt;"",ISNUMBER(Q14)),S14*Q14,"")</f>
        <v>64.8441725</v>
      </c>
      <c r="S14" s="28" t="n">
        <f aca="false">IF(OR(H14="",H14=0),0, ROUND(100/(VLOOKUP($G14,'IPF GL Formula'!$A$4:$F$11,3,0)-VLOOKUP($G14,'IPF GL Formula'!$A$4:$F$11,4,0)*EXP(-VLOOKUP($G14,'IPF GL Formula'!$A$4:$F$11,5,0)*H14)),6))</f>
        <v>0.836699</v>
      </c>
    </row>
    <row r="15" customFormat="false" ht="14.4" hidden="false" customHeight="false" outlineLevel="0" collapsed="false">
      <c r="A15" s="17" t="n">
        <v>2</v>
      </c>
      <c r="B15" s="29" t="n">
        <v>6</v>
      </c>
      <c r="C15" s="39" t="s">
        <v>39</v>
      </c>
      <c r="D15" s="39" t="s">
        <v>40</v>
      </c>
      <c r="E15" s="46" t="s">
        <v>34</v>
      </c>
      <c r="F15" s="45" t="n">
        <v>2005</v>
      </c>
      <c r="G15" s="33" t="s">
        <v>27</v>
      </c>
      <c r="H15" s="22" t="n">
        <v>57.65</v>
      </c>
      <c r="I15" s="23" t="n">
        <f aca="true">IF(H15="","",VLOOKUP(H15,WeightClasses!$A$2:$E$17,IF(LEFT(G15,1)="F",IF(YEAR(TODAY())-F15&lt;24,4,2),IF(YEAR(TODAY())-F15&lt;24,5,3)),1))</f>
        <v>63</v>
      </c>
      <c r="J15" s="24" t="s">
        <v>1</v>
      </c>
      <c r="K15" s="25" t="n">
        <v>42.5</v>
      </c>
      <c r="L15" s="24" t="s">
        <v>4</v>
      </c>
      <c r="M15" s="25" t="n">
        <v>47.5</v>
      </c>
      <c r="N15" s="24" t="s">
        <v>4</v>
      </c>
      <c r="O15" s="25" t="n">
        <v>47.5</v>
      </c>
      <c r="P15" s="26" t="n">
        <f aca="false">IF(OR(K15&lt;&gt;0,M15&lt;&gt;0,O15&lt;&gt;0),MAX(IF(J15=$S$1,K15,0),IF(L15=$S$1,M15,0),IF(N15=$S$1,O15,0)),"")</f>
        <v>42.5</v>
      </c>
      <c r="Q15" s="27" t="n">
        <f aca="false">+P15</f>
        <v>42.5</v>
      </c>
      <c r="R15" s="28" t="n">
        <f aca="false">IF(AND(Q15&lt;&gt;"",ISNUMBER(Q15)),S15*Q15,"")</f>
        <v>37.494095</v>
      </c>
      <c r="S15" s="28" t="n">
        <f aca="false">IF(OR(H15="",H15=0),0, ROUND(100/(VLOOKUP($G15,'IPF GL Formula'!$A$4:$F$11,3,0)-VLOOKUP($G15,'IPF GL Formula'!$A$4:$F$11,4,0)*EXP(-VLOOKUP($G15,'IPF GL Formula'!$A$4:$F$11,5,0)*H15)),6))</f>
        <v>0.882214</v>
      </c>
    </row>
    <row r="16" customFormat="false" ht="14.4" hidden="false" customHeight="false" outlineLevel="0" collapsed="false">
      <c r="A16" s="17" t="n">
        <v>3</v>
      </c>
      <c r="B16" s="29" t="n">
        <v>7</v>
      </c>
      <c r="C16" s="30" t="s">
        <v>41</v>
      </c>
      <c r="D16" s="30" t="s">
        <v>42</v>
      </c>
      <c r="E16" s="31" t="s">
        <v>43</v>
      </c>
      <c r="F16" s="32" t="n">
        <v>2002</v>
      </c>
      <c r="G16" s="33" t="s">
        <v>27</v>
      </c>
      <c r="H16" s="22" t="n">
        <v>62.35</v>
      </c>
      <c r="I16" s="23" t="n">
        <f aca="true">IF(H16="","",VLOOKUP(H16,WeightClasses!$A$2:$E$17,IF(LEFT(G16,1)="F",IF(YEAR(TODAY())-F16&lt;24,4,2),IF(YEAR(TODAY())-F16&lt;24,5,3)),1))</f>
        <v>63</v>
      </c>
      <c r="J16" s="24" t="s">
        <v>1</v>
      </c>
      <c r="K16" s="25" t="n">
        <v>35</v>
      </c>
      <c r="L16" s="24" t="s">
        <v>4</v>
      </c>
      <c r="M16" s="25" t="n">
        <v>37.5</v>
      </c>
      <c r="N16" s="24" t="s">
        <v>1</v>
      </c>
      <c r="O16" s="25" t="n">
        <v>37.5</v>
      </c>
      <c r="P16" s="26" t="n">
        <f aca="false">IF(OR(K16&lt;&gt;0,M16&lt;&gt;0,O16&lt;&gt;0),MAX(IF(J16=$S$1,K16,0),IF(L16=$S$1,M16,0),IF(N16=$S$1,O16,0)),"")</f>
        <v>37.5</v>
      </c>
      <c r="Q16" s="27" t="n">
        <f aca="false">+P16</f>
        <v>37.5</v>
      </c>
      <c r="R16" s="28" t="n">
        <f aca="false">IF(AND(Q16&lt;&gt;"",ISNUMBER(Q16)),S16*Q16,"")</f>
        <v>31.476675</v>
      </c>
      <c r="S16" s="28" t="n">
        <f aca="false">IF(OR(H16="",H16=0),0, ROUND(100/(VLOOKUP($G16,'IPF GL Formula'!$A$4:$F$11,3,0)-VLOOKUP($G16,'IPF GL Formula'!$A$4:$F$11,4,0)*EXP(-VLOOKUP($G16,'IPF GL Formula'!$A$4:$F$11,5,0)*H16)),6))</f>
        <v>0.839378</v>
      </c>
    </row>
    <row r="17" customFormat="false" ht="14.4" hidden="false" customHeight="false" outlineLevel="0" collapsed="false">
      <c r="A17" s="17"/>
      <c r="B17" s="29"/>
      <c r="C17" s="34" t="s">
        <v>44</v>
      </c>
      <c r="D17" s="35"/>
      <c r="E17" s="36"/>
      <c r="F17" s="37"/>
      <c r="G17" s="38"/>
      <c r="H17" s="22"/>
      <c r="I17" s="23" t="str">
        <f aca="true">IF(H17="","",VLOOKUP(H17,WeightClasses!$A$2:$E$17,IF(LEFT(G17,1)="F",IF(YEAR(TODAY())-F17&lt;24,4,2),IF(YEAR(TODAY())-F17&lt;24,5,3)),1))</f>
        <v/>
      </c>
      <c r="J17" s="24"/>
      <c r="K17" s="25"/>
      <c r="L17" s="24"/>
      <c r="M17" s="25"/>
      <c r="N17" s="24"/>
      <c r="O17" s="25"/>
      <c r="P17" s="26" t="str">
        <f aca="false">IF(OR(K17&lt;&gt;0,M17&lt;&gt;0,O17&lt;&gt;0),MAX(IF(J17=$S$1,K17,0),IF(L17=$S$1,M17,0),IF(N17=$S$1,O17,0)),"")</f>
        <v/>
      </c>
      <c r="Q17" s="27" t="str">
        <f aca="false">+P17</f>
        <v/>
      </c>
      <c r="R17" s="28" t="str">
        <f aca="false">IF(AND(Q17&lt;&gt;"",ISNUMBER(Q17)),S17*Q17,"")</f>
        <v/>
      </c>
      <c r="S17" s="28" t="n">
        <f aca="false">IF(OR(H17="",H17=0),0, ROUND(100/(VLOOKUP($G17,'IPF GL Formula'!$A$4:$F$11,3,0)-VLOOKUP($G17,'IPF GL Formula'!$A$4:$F$11,4,0)*EXP(-VLOOKUP($G17,'IPF GL Formula'!$A$4:$F$11,5,0)*H17)),6))</f>
        <v>0</v>
      </c>
    </row>
    <row r="18" customFormat="false" ht="14.4" hidden="false" customHeight="false" outlineLevel="0" collapsed="false">
      <c r="A18" s="17" t="n">
        <v>1</v>
      </c>
      <c r="B18" s="29" t="n">
        <v>12</v>
      </c>
      <c r="C18" s="30" t="s">
        <v>45</v>
      </c>
      <c r="D18" s="30" t="s">
        <v>46</v>
      </c>
      <c r="E18" s="46" t="s">
        <v>47</v>
      </c>
      <c r="F18" s="45" t="n">
        <v>2003</v>
      </c>
      <c r="G18" s="33" t="s">
        <v>27</v>
      </c>
      <c r="H18" s="22" t="n">
        <v>71.8</v>
      </c>
      <c r="I18" s="23" t="n">
        <f aca="true">IF(H18="","",VLOOKUP(H18,WeightClasses!$A$2:$E$17,IF(LEFT(G18,1)="F",IF(YEAR(TODAY())-F18&lt;24,4,2),IF(YEAR(TODAY())-F18&lt;24,5,3)),1))</f>
        <v>72</v>
      </c>
      <c r="J18" s="24" t="s">
        <v>1</v>
      </c>
      <c r="K18" s="25" t="n">
        <v>70</v>
      </c>
      <c r="L18" s="24" t="s">
        <v>1</v>
      </c>
      <c r="M18" s="25" t="n">
        <v>75</v>
      </c>
      <c r="N18" s="24" t="s">
        <v>4</v>
      </c>
      <c r="O18" s="25" t="n">
        <v>77.5</v>
      </c>
      <c r="P18" s="26" t="n">
        <f aca="false">IF(OR(K18&lt;&gt;0,M18&lt;&gt;0,O18&lt;&gt;0),MAX(IF(J18=$S$1,K18,0),IF(L18=$S$1,M18,0),IF(N18=$S$1,O18,0)),"")</f>
        <v>75</v>
      </c>
      <c r="Q18" s="27" t="n">
        <f aca="false">+P18</f>
        <v>75</v>
      </c>
      <c r="R18" s="28" t="n">
        <f aca="false">IF(AND(Q18&lt;&gt;"",ISNUMBER(Q18)),S18*Q18,"")</f>
        <v>58.81695</v>
      </c>
      <c r="S18" s="28" t="n">
        <f aca="false">IF(OR(H18="",H18=0),0, ROUND(100/(VLOOKUP($G18,'IPF GL Formula'!$A$4:$F$11,3,0)-VLOOKUP($G18,'IPF GL Formula'!$A$4:$F$11,4,0)*EXP(-VLOOKUP($G18,'IPF GL Formula'!$A$4:$F$11,5,0)*H18)),6))</f>
        <v>0.784226</v>
      </c>
    </row>
    <row r="19" s="48" customFormat="true" ht="14.4" hidden="false" customHeight="false" outlineLevel="0" collapsed="false">
      <c r="A19" s="17" t="n">
        <v>2</v>
      </c>
      <c r="B19" s="29" t="n">
        <v>11</v>
      </c>
      <c r="C19" s="30" t="s">
        <v>48</v>
      </c>
      <c r="D19" s="30" t="s">
        <v>49</v>
      </c>
      <c r="E19" s="47" t="s">
        <v>38</v>
      </c>
      <c r="F19" s="32" t="n">
        <v>1999</v>
      </c>
      <c r="G19" s="33" t="s">
        <v>27</v>
      </c>
      <c r="H19" s="22" t="n">
        <v>63.75</v>
      </c>
      <c r="I19" s="23" t="n">
        <f aca="true">IF(H19="","",VLOOKUP(H19,WeightClasses!$A$2:$E$17,IF(LEFT(G19,1)="F",IF(YEAR(TODAY())-F19&lt;24,4,2),IF(YEAR(TODAY())-F19&lt;24,5,3)),1))</f>
        <v>72</v>
      </c>
      <c r="J19" s="24" t="s">
        <v>1</v>
      </c>
      <c r="K19" s="25" t="n">
        <v>47.5</v>
      </c>
      <c r="L19" s="24" t="s">
        <v>1</v>
      </c>
      <c r="M19" s="25" t="n">
        <v>52.5</v>
      </c>
      <c r="N19" s="24" t="s">
        <v>1</v>
      </c>
      <c r="O19" s="25" t="n">
        <v>55</v>
      </c>
      <c r="P19" s="26" t="n">
        <f aca="false">IF(OR(K19&lt;&gt;0,M19&lt;&gt;0,O19&lt;&gt;0),MAX(IF(J19=$S$1,K19,0),IF(L19=$S$1,M19,0),IF(N19=$S$1,O19,0)),"")</f>
        <v>55</v>
      </c>
      <c r="Q19" s="27" t="n">
        <f aca="false">+P19</f>
        <v>55</v>
      </c>
      <c r="R19" s="28" t="n">
        <f aca="false">IF(AND(Q19&lt;&gt;"",ISNUMBER(Q19)),S19*Q19,"")</f>
        <v>45.59588</v>
      </c>
      <c r="S19" s="28" t="n">
        <f aca="false">IF(OR(H19="",H19=0),0, ROUND(100/(VLOOKUP($G19,'IPF GL Formula'!$A$4:$F$11,3,0)-VLOOKUP($G19,'IPF GL Formula'!$A$4:$F$11,4,0)*EXP(-VLOOKUP($G19,'IPF GL Formula'!$A$4:$F$11,5,0)*H19)),6))</f>
        <v>0.829016</v>
      </c>
    </row>
    <row r="20" s="48" customFormat="true" ht="13.8" hidden="false" customHeight="false" outlineLevel="0" collapsed="false">
      <c r="A20" s="17"/>
      <c r="B20" s="29"/>
      <c r="C20" s="49" t="s">
        <v>50</v>
      </c>
      <c r="D20" s="30"/>
      <c r="E20" s="47"/>
      <c r="F20" s="32"/>
      <c r="G20" s="33"/>
      <c r="H20" s="22"/>
      <c r="I20" s="23"/>
      <c r="J20" s="24"/>
      <c r="K20" s="25"/>
      <c r="L20" s="24"/>
      <c r="M20" s="25"/>
      <c r="N20" s="24"/>
      <c r="O20" s="25"/>
      <c r="P20" s="26"/>
      <c r="Q20" s="27"/>
      <c r="R20" s="28"/>
      <c r="S20" s="28"/>
    </row>
    <row r="21" customFormat="false" ht="14.4" hidden="false" customHeight="false" outlineLevel="0" collapsed="false">
      <c r="A21" s="17" t="n">
        <v>1</v>
      </c>
      <c r="B21" s="29" t="n">
        <v>17</v>
      </c>
      <c r="C21" s="30" t="s">
        <v>51</v>
      </c>
      <c r="D21" s="30" t="s">
        <v>52</v>
      </c>
      <c r="E21" s="47" t="s">
        <v>53</v>
      </c>
      <c r="F21" s="32" t="n">
        <v>1995</v>
      </c>
      <c r="G21" s="33" t="s">
        <v>27</v>
      </c>
      <c r="H21" s="22" t="n">
        <v>74</v>
      </c>
      <c r="I21" s="23" t="s">
        <v>54</v>
      </c>
      <c r="J21" s="24" t="s">
        <v>1</v>
      </c>
      <c r="K21" s="25" t="n">
        <v>90</v>
      </c>
      <c r="L21" s="24" t="s">
        <v>1</v>
      </c>
      <c r="M21" s="25" t="n">
        <v>95</v>
      </c>
      <c r="N21" s="24" t="s">
        <v>1</v>
      </c>
      <c r="O21" s="25" t="n">
        <v>100</v>
      </c>
      <c r="P21" s="26" t="n">
        <f aca="false">IF(OR(K21&lt;&gt;0,M21&lt;&gt;0,O21&lt;&gt;0),MAX(IF(J21=$S$1,K21,0),IF(L21=$S$1,M21,0),IF(N21=$S$1,O21,0)),"")</f>
        <v>100</v>
      </c>
      <c r="Q21" s="27" t="n">
        <f aca="false">+P21</f>
        <v>100</v>
      </c>
      <c r="R21" s="28" t="n">
        <f aca="false">IF(AND(Q21&lt;&gt;"",ISNUMBER(Q21)),S21*Q21,"")</f>
        <v>77.529</v>
      </c>
      <c r="S21" s="28" t="n">
        <f aca="false">IF(OR(H21="",H21=0),0, ROUND(100/(VLOOKUP($G21,'IPF GL Formula'!$A$4:$F$11,3,0)-VLOOKUP($G21,'IPF GL Formula'!$A$4:$F$11,4,0)*EXP(-VLOOKUP($G21,'IPF GL Formula'!$A$4:$F$11,5,0)*H21)),6))</f>
        <v>0.77529</v>
      </c>
    </row>
    <row r="22" customFormat="false" ht="13.8" hidden="false" customHeight="false" outlineLevel="0" collapsed="false">
      <c r="A22" s="17"/>
      <c r="B22" s="29"/>
      <c r="C22" s="49" t="s">
        <v>55</v>
      </c>
      <c r="D22" s="30"/>
      <c r="E22" s="47"/>
      <c r="F22" s="32"/>
      <c r="G22" s="33"/>
      <c r="H22" s="22"/>
      <c r="I22" s="23"/>
      <c r="J22" s="24"/>
      <c r="K22" s="25"/>
      <c r="L22" s="24"/>
      <c r="M22" s="25"/>
      <c r="N22" s="24"/>
      <c r="O22" s="25"/>
      <c r="P22" s="26"/>
      <c r="Q22" s="27"/>
      <c r="R22" s="28"/>
      <c r="S22" s="28"/>
    </row>
    <row r="23" customFormat="false" ht="14.4" hidden="false" customHeight="false" outlineLevel="0" collapsed="false">
      <c r="A23" s="17" t="n">
        <v>1</v>
      </c>
      <c r="B23" s="29" t="n">
        <v>14</v>
      </c>
      <c r="C23" s="30" t="s">
        <v>56</v>
      </c>
      <c r="D23" s="30" t="s">
        <v>57</v>
      </c>
      <c r="E23" s="46" t="s">
        <v>58</v>
      </c>
      <c r="F23" s="45" t="n">
        <v>2001</v>
      </c>
      <c r="G23" s="33" t="s">
        <v>27</v>
      </c>
      <c r="H23" s="22" t="n">
        <v>123.95</v>
      </c>
      <c r="I23" s="23" t="s">
        <v>54</v>
      </c>
      <c r="J23" s="24" t="s">
        <v>1</v>
      </c>
      <c r="K23" s="25" t="n">
        <v>70</v>
      </c>
      <c r="L23" s="24" t="s">
        <v>1</v>
      </c>
      <c r="M23" s="25" t="n">
        <v>75</v>
      </c>
      <c r="N23" s="24" t="s">
        <v>4</v>
      </c>
      <c r="O23" s="25" t="n">
        <v>80</v>
      </c>
      <c r="P23" s="26" t="n">
        <f aca="false">IF(OR(K23&lt;&gt;0,M23&lt;&gt;0,O23&lt;&gt;0),MAX(IF(J23=$S$1,K23,0),IF(L23=$S$1,M23,0),IF(N23=$S$1,O23,0)),"")</f>
        <v>75</v>
      </c>
      <c r="Q23" s="27" t="n">
        <f aca="false">+P23</f>
        <v>75</v>
      </c>
      <c r="R23" s="28" t="n">
        <f aca="false">IF(AND(Q23&lt;&gt;"",ISNUMBER(Q23)),S23*Q23,"")</f>
        <v>53.14005</v>
      </c>
      <c r="S23" s="28" t="n">
        <f aca="false">IF(OR(H23="",H23=0),0, ROUND(100/(VLOOKUP($G23,'IPF GL Formula'!$A$4:$F$11,3,0)-VLOOKUP($G23,'IPF GL Formula'!$A$4:$F$11,4,0)*EXP(-VLOOKUP($G23,'IPF GL Formula'!$A$4:$F$11,5,0)*H23)),6))</f>
        <v>0.708534</v>
      </c>
    </row>
    <row r="24" customFormat="false" ht="13.8" hidden="false" customHeight="false" outlineLevel="0" collapsed="false">
      <c r="A24" s="17"/>
      <c r="B24" s="29"/>
      <c r="C24" s="34"/>
      <c r="D24" s="35"/>
      <c r="E24" s="36"/>
      <c r="F24" s="37"/>
      <c r="G24" s="38"/>
      <c r="H24" s="22"/>
      <c r="I24" s="23" t="str">
        <f aca="true">IF(H24="","",VLOOKUP(H24,WeightClasses!$A$2:$E$17,IF(LEFT(G24,1)="F",IF(YEAR(TODAY())-F24&lt;24,4,2),IF(YEAR(TODAY())-F24&lt;24,5,3)),1))</f>
        <v/>
      </c>
      <c r="J24" s="24"/>
      <c r="K24" s="25"/>
      <c r="L24" s="24"/>
      <c r="M24" s="25"/>
      <c r="N24" s="24"/>
      <c r="O24" s="25"/>
      <c r="P24" s="26"/>
      <c r="Q24" s="27"/>
      <c r="R24" s="28" t="str">
        <f aca="false">IF(AND(Q24&lt;&gt;"",ISNUMBER(Q24)),S24*Q24,"")</f>
        <v/>
      </c>
      <c r="S24" s="28" t="n">
        <f aca="false">IF(OR(H24="",H24=0),0, ROUND(100/(VLOOKUP($G24,'IPF GL Formula'!$A$4:$F$11,3,0)-VLOOKUP($G24,'IPF GL Formula'!$A$4:$F$11,4,0)*EXP(-VLOOKUP($G24,'IPF GL Formula'!$A$4:$F$11,5,0)*H24)),6))</f>
        <v>0</v>
      </c>
    </row>
    <row r="25" customFormat="false" ht="13.8" hidden="false" customHeight="false" outlineLevel="0" collapsed="false">
      <c r="A25" s="17"/>
      <c r="B25" s="29"/>
      <c r="C25" s="34"/>
      <c r="D25" s="35"/>
      <c r="E25" s="36"/>
      <c r="F25" s="37"/>
      <c r="G25" s="38"/>
      <c r="H25" s="22"/>
      <c r="I25" s="23" t="str">
        <f aca="true">IF(H25="","",VLOOKUP(H25,WeightClasses!$A$2:$E$17,IF(LEFT(G25,1)="F",IF(YEAR(TODAY())-F25&lt;24,4,2),IF(YEAR(TODAY())-F25&lt;24,5,3)),1))</f>
        <v/>
      </c>
      <c r="J25" s="24"/>
      <c r="K25" s="25"/>
      <c r="L25" s="24"/>
      <c r="M25" s="25"/>
      <c r="N25" s="24"/>
      <c r="O25" s="25"/>
      <c r="P25" s="26"/>
      <c r="Q25" s="27"/>
      <c r="R25" s="28" t="str">
        <f aca="false">IF(AND(Q25&lt;&gt;"",ISNUMBER(Q25)),S25*Q25,"")</f>
        <v/>
      </c>
      <c r="S25" s="28" t="n">
        <f aca="false">IF(OR(H25="",H25=0),0, ROUND(100/(VLOOKUP($G25,'IPF GL Formula'!$A$4:$F$11,3,0)-VLOOKUP($G25,'IPF GL Formula'!$A$4:$F$11,4,0)*EXP(-VLOOKUP($G25,'IPF GL Formula'!$A$4:$F$11,5,0)*H25)),6))</f>
        <v>0</v>
      </c>
    </row>
    <row r="27" customFormat="false" ht="13.8" hidden="false" customHeight="false" outlineLevel="0" collapsed="false">
      <c r="A27" s="17"/>
      <c r="B27" s="29"/>
      <c r="C27" s="34"/>
      <c r="D27" s="35"/>
      <c r="E27" s="36"/>
      <c r="F27" s="37"/>
      <c r="G27" s="38"/>
      <c r="H27" s="22"/>
      <c r="I27" s="23"/>
      <c r="J27" s="24"/>
      <c r="K27" s="25"/>
      <c r="L27" s="24"/>
      <c r="M27" s="25"/>
      <c r="N27" s="24"/>
      <c r="O27" s="25"/>
      <c r="P27" s="26"/>
      <c r="Q27" s="27"/>
      <c r="R27" s="28" t="str">
        <f aca="false">IF(AND(Q27&lt;&gt;"",ISNUMBER(Q27)),S27*Q27,"")</f>
        <v/>
      </c>
      <c r="S27" s="28" t="n">
        <f aca="false">IF(OR(H27="",H27=0),0, ROUND(100/(VLOOKUP($G27,'IPF GL Formula'!$A$4:$F$11,3,0)-VLOOKUP($G27,'IPF GL Formula'!$A$4:$F$11,4,0)*EXP(-VLOOKUP($G27,'IPF GL Formula'!$A$4:$F$11,5,0)*H27)),6))</f>
        <v>0</v>
      </c>
    </row>
    <row r="31" customFormat="false" ht="14.4" hidden="false" customHeight="false" outlineLevel="0" collapsed="false">
      <c r="C31" s="50"/>
    </row>
    <row r="32" customFormat="false" ht="14.4" hidden="false" customHeight="false" outlineLevel="0" collapsed="false">
      <c r="C32" s="50"/>
    </row>
    <row r="33" customFormat="false" ht="14.4" hidden="false" customHeight="false" outlineLevel="0" collapsed="false">
      <c r="C33" s="50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E1:Q1"/>
    <mergeCell ref="E2:Q2"/>
    <mergeCell ref="E3:Q3"/>
    <mergeCell ref="J7:K7"/>
    <mergeCell ref="L7:M7"/>
    <mergeCell ref="N7:O7"/>
  </mergeCells>
  <conditionalFormatting sqref="M27 K27 O27:P27 M8:M25 K8:K25 O8:P25">
    <cfRule type="expression" priority="2" aboveAverage="0" equalAverage="0" bottom="0" percent="0" rank="0" text="" dxfId="0">
      <formula>AND(#REF!=$S$2)</formula>
    </cfRule>
  </conditionalFormatting>
  <conditionalFormatting sqref="M27 K27 O27 M8:M25 K8:K25 O8:O25">
    <cfRule type="expression" priority="3" aboveAverage="0" equalAverage="0" bottom="0" percent="0" rank="0" text="" dxfId="1">
      <formula>AND(#REF!=$S$1)</formula>
    </cfRule>
  </conditionalFormatting>
  <conditionalFormatting sqref="P27 P8:P25">
    <cfRule type="expression" priority="4" aboveAverage="0" equalAverage="0" bottom="0" percent="0" rank="0" text="" dxfId="2">
      <formula>AND(#REF!=$S$1)</formula>
    </cfRule>
  </conditionalFormatting>
  <conditionalFormatting sqref="L9 N9 L27 N27 J27 L12:L25 N12:N25 J8:J25">
    <cfRule type="cellIs" priority="5" operator="equal" aboveAverage="0" equalAverage="0" bottom="0" percent="0" rank="0" text="" dxfId="3">
      <formula>$S$2</formula>
    </cfRule>
  </conditionalFormatting>
  <conditionalFormatting sqref="L9 N9 L27 N27 J27 L12:L25 N12:N25 J8:J25">
    <cfRule type="cellIs" priority="6" operator="equal" aboveAverage="0" equalAverage="0" bottom="0" percent="0" rank="0" text="" dxfId="4">
      <formula>$S$1</formula>
    </cfRule>
  </conditionalFormatting>
  <conditionalFormatting sqref="N11">
    <cfRule type="cellIs" priority="7" operator="equal" aboveAverage="0" equalAverage="0" bottom="0" percent="0" rank="0" text="" dxfId="5">
      <formula>$S$2</formula>
    </cfRule>
  </conditionalFormatting>
  <conditionalFormatting sqref="N11">
    <cfRule type="cellIs" priority="8" operator="equal" aboveAverage="0" equalAverage="0" bottom="0" percent="0" rank="0" text="" dxfId="6">
      <formula>$S$1</formula>
    </cfRule>
  </conditionalFormatting>
  <conditionalFormatting sqref="L10">
    <cfRule type="cellIs" priority="9" operator="equal" aboveAverage="0" equalAverage="0" bottom="0" percent="0" rank="0" text="" dxfId="7">
      <formula>$S$2</formula>
    </cfRule>
  </conditionalFormatting>
  <conditionalFormatting sqref="L10">
    <cfRule type="cellIs" priority="10" operator="equal" aboveAverage="0" equalAverage="0" bottom="0" percent="0" rank="0" text="" dxfId="8">
      <formula>$S$1</formula>
    </cfRule>
  </conditionalFormatting>
  <conditionalFormatting sqref="L8">
    <cfRule type="cellIs" priority="11" operator="equal" aboveAverage="0" equalAverage="0" bottom="0" percent="0" rank="0" text="" dxfId="9">
      <formula>$S$2</formula>
    </cfRule>
  </conditionalFormatting>
  <conditionalFormatting sqref="L8">
    <cfRule type="cellIs" priority="12" operator="equal" aboveAverage="0" equalAverage="0" bottom="0" percent="0" rank="0" text="" dxfId="10">
      <formula>$S$1</formula>
    </cfRule>
  </conditionalFormatting>
  <conditionalFormatting sqref="L11">
    <cfRule type="cellIs" priority="13" operator="equal" aboveAverage="0" equalAverage="0" bottom="0" percent="0" rank="0" text="" dxfId="11">
      <formula>$S$2</formula>
    </cfRule>
  </conditionalFormatting>
  <conditionalFormatting sqref="L11">
    <cfRule type="cellIs" priority="14" operator="equal" aboveAverage="0" equalAverage="0" bottom="0" percent="0" rank="0" text="" dxfId="12">
      <formula>$S$1</formula>
    </cfRule>
  </conditionalFormatting>
  <conditionalFormatting sqref="N10">
    <cfRule type="cellIs" priority="15" operator="equal" aboveAverage="0" equalAverage="0" bottom="0" percent="0" rank="0" text="" dxfId="13">
      <formula>$S$2</formula>
    </cfRule>
  </conditionalFormatting>
  <conditionalFormatting sqref="N10">
    <cfRule type="cellIs" priority="16" operator="equal" aboveAverage="0" equalAverage="0" bottom="0" percent="0" rank="0" text="" dxfId="14">
      <formula>$S$1</formula>
    </cfRule>
  </conditionalFormatting>
  <conditionalFormatting sqref="N8">
    <cfRule type="cellIs" priority="17" operator="equal" aboveAverage="0" equalAverage="0" bottom="0" percent="0" rank="0" text="" dxfId="15">
      <formula>$S$2</formula>
    </cfRule>
  </conditionalFormatting>
  <conditionalFormatting sqref="N8">
    <cfRule type="cellIs" priority="18" operator="equal" aboveAverage="0" equalAverage="0" bottom="0" percent="0" rank="0" text="" dxfId="16">
      <formula>$S$1</formula>
    </cfRule>
  </conditionalFormatting>
  <conditionalFormatting sqref="S27 S8:S25">
    <cfRule type="cellIs" priority="19" operator="equal" aboveAverage="0" equalAverage="0" bottom="0" percent="0" rank="0" text="" dxfId="17">
      <formula>0</formula>
    </cfRule>
  </conditionalFormatting>
  <dataValidations count="1">
    <dataValidation allowBlank="true" operator="between" showDropDown="false" showErrorMessage="true" showInputMessage="false" sqref="J8:J25 L8:L25 N8:N25 J27 L27 N27" type="list">
      <formula1>$S$1:$S$2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" activeCellId="0" sqref="E3"/>
    </sheetView>
  </sheetViews>
  <sheetFormatPr defaultRowHeight="14.4" zeroHeight="false" outlineLevelRow="0" outlineLevelCol="0"/>
  <cols>
    <col collapsed="false" customWidth="true" hidden="false" outlineLevel="0" max="1" min="1" style="48" width="3.22"/>
    <col collapsed="false" customWidth="true" hidden="false" outlineLevel="0" max="2" min="2" style="48" width="3.56"/>
    <col collapsed="false" customWidth="true" hidden="false" outlineLevel="0" max="3" min="3" style="48" width="13.78"/>
    <col collapsed="false" customWidth="true" hidden="false" outlineLevel="0" max="4" min="4" style="48" width="16.22"/>
    <col collapsed="false" customWidth="true" hidden="false" outlineLevel="0" max="5" min="5" style="48" width="21.66"/>
    <col collapsed="false" customWidth="true" hidden="false" outlineLevel="0" max="6" min="6" style="48" width="8.89"/>
    <col collapsed="false" customWidth="true" hidden="false" outlineLevel="0" max="7" min="7" style="48" width="10.45"/>
    <col collapsed="false" customWidth="true" hidden="false" outlineLevel="0" max="9" min="8" style="48" width="8.89"/>
    <col collapsed="false" customWidth="true" hidden="false" outlineLevel="0" max="10" min="10" style="48" width="2.66"/>
    <col collapsed="false" customWidth="true" hidden="false" outlineLevel="0" max="11" min="11" style="48" width="8.89"/>
    <col collapsed="false" customWidth="true" hidden="false" outlineLevel="0" max="12" min="12" style="48" width="2.99"/>
    <col collapsed="false" customWidth="true" hidden="false" outlineLevel="0" max="13" min="13" style="48" width="8.89"/>
    <col collapsed="false" customWidth="true" hidden="false" outlineLevel="0" max="14" min="14" style="48" width="2.45"/>
    <col collapsed="false" customWidth="true" hidden="false" outlineLevel="0" max="16" min="15" style="48" width="8.89"/>
    <col collapsed="false" customWidth="true" hidden="false" outlineLevel="0" max="17" min="17" style="48" width="13.89"/>
    <col collapsed="false" customWidth="true" hidden="false" outlineLevel="0" max="19" min="18" style="48" width="14.22"/>
    <col collapsed="false" customWidth="true" hidden="false" outlineLevel="0" max="1025" min="20" style="48" width="8.89"/>
  </cols>
  <sheetData>
    <row r="1" customFormat="false" ht="14.4" hidden="false" customHeight="false" outlineLevel="0" collapsed="false">
      <c r="A1" s="1"/>
      <c r="B1" s="1"/>
      <c r="C1" s="1"/>
      <c r="D1" s="2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51" t="s">
        <v>1</v>
      </c>
      <c r="T1" s="52" t="s">
        <v>2</v>
      </c>
    </row>
    <row r="2" customFormat="false" ht="14.4" hidden="false" customHeight="false" outlineLevel="0" collapsed="false">
      <c r="A2" s="1"/>
      <c r="B2" s="1"/>
      <c r="C2" s="1"/>
      <c r="D2" s="2"/>
      <c r="E2" s="4" t="s">
        <v>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3" t="s">
        <v>4</v>
      </c>
      <c r="T2" s="54" t="s">
        <v>5</v>
      </c>
    </row>
    <row r="3" customFormat="false" ht="14.4" hidden="false" customHeight="false" outlineLevel="0" collapsed="false">
      <c r="A3" s="1"/>
      <c r="B3" s="1"/>
      <c r="C3" s="1"/>
      <c r="D3" s="1"/>
      <c r="E3" s="9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1"/>
      <c r="T3" s="12"/>
    </row>
    <row r="4" customFormat="false" ht="14.4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customFormat="false" ht="14.4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customFormat="false" ht="14.4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customFormat="false" ht="28.8" hidden="false" customHeight="true" outlineLevel="0" collapsed="false">
      <c r="A7" s="13" t="s">
        <v>7</v>
      </c>
      <c r="B7" s="13" t="s">
        <v>8</v>
      </c>
      <c r="C7" s="13" t="s">
        <v>9</v>
      </c>
      <c r="D7" s="13" t="s">
        <v>10</v>
      </c>
      <c r="E7" s="13" t="s">
        <v>11</v>
      </c>
      <c r="F7" s="14" t="s">
        <v>12</v>
      </c>
      <c r="G7" s="15" t="s">
        <v>13</v>
      </c>
      <c r="H7" s="15" t="s">
        <v>14</v>
      </c>
      <c r="I7" s="13" t="s">
        <v>15</v>
      </c>
      <c r="J7" s="13" t="s">
        <v>16</v>
      </c>
      <c r="K7" s="13"/>
      <c r="L7" s="13" t="s">
        <v>17</v>
      </c>
      <c r="M7" s="13"/>
      <c r="N7" s="13" t="s">
        <v>18</v>
      </c>
      <c r="O7" s="13"/>
      <c r="P7" s="13" t="s">
        <v>19</v>
      </c>
      <c r="Q7" s="13" t="s">
        <v>20</v>
      </c>
      <c r="R7" s="16" t="s">
        <v>21</v>
      </c>
      <c r="S7" s="16" t="s">
        <v>22</v>
      </c>
    </row>
    <row r="8" customFormat="false" ht="14.4" hidden="false" customHeight="false" outlineLevel="0" collapsed="false">
      <c r="A8" s="17"/>
      <c r="B8" s="18"/>
      <c r="C8" s="34"/>
      <c r="D8" s="35"/>
      <c r="E8" s="35"/>
      <c r="F8" s="37"/>
      <c r="G8" s="22"/>
      <c r="H8" s="22"/>
      <c r="I8" s="55"/>
      <c r="J8" s="24"/>
      <c r="K8" s="25"/>
      <c r="L8" s="24"/>
      <c r="M8" s="25"/>
      <c r="N8" s="24"/>
      <c r="O8" s="25"/>
      <c r="P8" s="26"/>
      <c r="Q8" s="27"/>
      <c r="R8" s="28"/>
      <c r="S8" s="28"/>
    </row>
    <row r="9" customFormat="false" ht="14.4" hidden="false" customHeight="false" outlineLevel="0" collapsed="false">
      <c r="A9" s="17"/>
      <c r="B9" s="18"/>
      <c r="C9" s="19" t="s">
        <v>59</v>
      </c>
      <c r="D9" s="20"/>
      <c r="E9" s="20"/>
      <c r="F9" s="21"/>
      <c r="G9" s="56"/>
      <c r="H9" s="22"/>
      <c r="I9" s="55"/>
      <c r="J9" s="24"/>
      <c r="K9" s="25"/>
      <c r="L9" s="24"/>
      <c r="M9" s="25"/>
      <c r="N9" s="24"/>
      <c r="O9" s="25"/>
      <c r="P9" s="26"/>
      <c r="Q9" s="27"/>
      <c r="R9" s="28"/>
      <c r="S9" s="28"/>
    </row>
    <row r="10" customFormat="false" ht="14.4" hidden="false" customHeight="false" outlineLevel="0" collapsed="false">
      <c r="A10" s="57" t="n">
        <v>1</v>
      </c>
      <c r="B10" s="29" t="n">
        <v>1</v>
      </c>
      <c r="C10" s="30" t="s">
        <v>39</v>
      </c>
      <c r="D10" s="30" t="s">
        <v>60</v>
      </c>
      <c r="E10" s="32" t="s">
        <v>34</v>
      </c>
      <c r="F10" s="32" t="n">
        <v>2007</v>
      </c>
      <c r="G10" s="33" t="s">
        <v>61</v>
      </c>
      <c r="H10" s="38" t="n">
        <v>56.2</v>
      </c>
      <c r="I10" s="23" t="n">
        <f aca="true">IF(H10="","",VLOOKUP(H10,WeightClasses!$A$2:$E$17,IF(LEFT(G10,1)="F",IF(YEAR(TODAY())-F10&lt;24,4,2),IF(YEAR(TODAY())-F10&lt;24,5,3)),1))</f>
        <v>59</v>
      </c>
      <c r="J10" s="24" t="s">
        <v>1</v>
      </c>
      <c r="K10" s="25" t="n">
        <v>45</v>
      </c>
      <c r="L10" s="24" t="s">
        <v>1</v>
      </c>
      <c r="M10" s="25" t="n">
        <v>50</v>
      </c>
      <c r="N10" s="24" t="s">
        <v>4</v>
      </c>
      <c r="O10" s="25" t="n">
        <v>52.5</v>
      </c>
      <c r="P10" s="26" t="n">
        <f aca="false">IF(OR(K10&lt;&gt;0,M10&lt;&gt;0,O10&lt;&gt;0),MAX(IF(J10=$S$1,K10,0),IF(L10=$S$1,M10,0),IF(N10=$S$1,O10,0)),"")</f>
        <v>50</v>
      </c>
      <c r="Q10" s="27" t="n">
        <f aca="false">+P10</f>
        <v>50</v>
      </c>
      <c r="R10" s="28" t="n">
        <f aca="false">IF(AND(Q10&lt;&gt;"",ISNUMBER(Q10)),S10*Q10,"")</f>
        <v>31.0017</v>
      </c>
      <c r="S10" s="28" t="n">
        <f aca="false">IF(OR(H10="",H10=0),0, ROUND(100/(VLOOKUP($G10,'IPF GL Formula'!$A$4:$F$11,3,0)-VLOOKUP($G10,'IPF GL Formula'!$A$4:$F$11,4,0)*EXP(-VLOOKUP($G10,'IPF GL Formula'!$A$4:$F$11,5,0)*H10)),6))</f>
        <v>0.620034</v>
      </c>
    </row>
    <row r="11" customFormat="false" ht="14.4" hidden="false" customHeight="false" outlineLevel="0" collapsed="false">
      <c r="A11" s="17"/>
      <c r="B11" s="29"/>
      <c r="C11" s="34" t="s">
        <v>62</v>
      </c>
      <c r="D11" s="35"/>
      <c r="E11" s="36"/>
      <c r="F11" s="37"/>
      <c r="G11" s="22"/>
      <c r="H11" s="38"/>
      <c r="I11" s="23" t="str">
        <f aca="true">IF(H11="","",VLOOKUP(H11,WeightClasses!$A$2:$E$17,IF(LEFT(G11,1)="F",IF(YEAR(TODAY())-F11&lt;24,4,2),IF(YEAR(TODAY())-F11&lt;24,5,3)),1))</f>
        <v/>
      </c>
      <c r="J11" s="24"/>
      <c r="K11" s="25"/>
      <c r="L11" s="24"/>
      <c r="M11" s="25"/>
      <c r="N11" s="24"/>
      <c r="O11" s="25"/>
      <c r="P11" s="26" t="str">
        <f aca="false">IF(OR(K11&lt;&gt;0,M11&lt;&gt;0,O11&lt;&gt;0),MAX(IF(J11=$S$1,K11,0),IF(L11=$S$1,M11,0),IF(N11=$S$1,O11,0)),"")</f>
        <v/>
      </c>
      <c r="Q11" s="27" t="str">
        <f aca="false">+P11</f>
        <v/>
      </c>
      <c r="R11" s="28" t="str">
        <f aca="false">IF(AND(Q11&lt;&gt;"",ISNUMBER(Q11)),S11*Q11,"")</f>
        <v/>
      </c>
      <c r="S11" s="28" t="n">
        <f aca="false">IF(OR(H11="",H11=0),0, ROUND(100/(VLOOKUP($G11,'IPF GL Formula'!$A$4:$F$11,3,0)-VLOOKUP($G11,'IPF GL Formula'!$A$4:$F$11,4,0)*EXP(-VLOOKUP($G11,'IPF GL Formula'!$A$4:$F$11,5,0)*H11)),6))</f>
        <v>0</v>
      </c>
    </row>
    <row r="12" customFormat="false" ht="14.4" hidden="false" customHeight="false" outlineLevel="0" collapsed="false">
      <c r="A12" s="17" t="n">
        <v>1</v>
      </c>
      <c r="B12" s="29" t="n">
        <v>4</v>
      </c>
      <c r="C12" s="30" t="s">
        <v>63</v>
      </c>
      <c r="D12" s="30" t="s">
        <v>64</v>
      </c>
      <c r="E12" s="45" t="s">
        <v>31</v>
      </c>
      <c r="F12" s="45" t="n">
        <v>2005</v>
      </c>
      <c r="G12" s="33" t="s">
        <v>61</v>
      </c>
      <c r="H12" s="38" t="n">
        <v>63.75</v>
      </c>
      <c r="I12" s="23" t="n">
        <f aca="true">IF(H12="","",VLOOKUP(H12,WeightClasses!$A$2:$E$17,IF(LEFT(G12,1)="F",IF(YEAR(TODAY())-F12&lt;24,4,2),IF(YEAR(TODAY())-F12&lt;24,5,3)),1))</f>
        <v>66</v>
      </c>
      <c r="J12" s="24" t="s">
        <v>1</v>
      </c>
      <c r="K12" s="25" t="n">
        <v>65</v>
      </c>
      <c r="L12" s="24" t="s">
        <v>1</v>
      </c>
      <c r="M12" s="25" t="n">
        <v>70</v>
      </c>
      <c r="N12" s="24" t="s">
        <v>1</v>
      </c>
      <c r="O12" s="25" t="n">
        <v>75</v>
      </c>
      <c r="P12" s="26" t="n">
        <f aca="false">IF(OR(K12&lt;&gt;0,M12&lt;&gt;0,O12&lt;&gt;0),MAX(IF(J12=$S$1,K12,0),IF(L12=$S$1,M12,0),IF(N12=$S$1,O12,0)),"")</f>
        <v>75</v>
      </c>
      <c r="Q12" s="27" t="n">
        <f aca="false">+P12</f>
        <v>75</v>
      </c>
      <c r="R12" s="28" t="n">
        <f aca="false">IF(AND(Q12&lt;&gt;"",ISNUMBER(Q12)),S12*Q12,"")</f>
        <v>43.356525</v>
      </c>
      <c r="S12" s="28" t="n">
        <f aca="false">IF(OR(H12="",H12=0),0, ROUND(100/(VLOOKUP($G12,'IPF GL Formula'!$A$4:$F$11,3,0)-VLOOKUP($G12,'IPF GL Formula'!$A$4:$F$11,4,0)*EXP(-VLOOKUP($G12,'IPF GL Formula'!$A$4:$F$11,5,0)*H12)),6))</f>
        <v>0.578087</v>
      </c>
    </row>
    <row r="13" customFormat="false" ht="14.4" hidden="false" customHeight="false" outlineLevel="0" collapsed="false">
      <c r="A13" s="17" t="n">
        <v>2</v>
      </c>
      <c r="B13" s="29" t="n">
        <v>3</v>
      </c>
      <c r="C13" s="30" t="s">
        <v>65</v>
      </c>
      <c r="D13" s="30" t="s">
        <v>66</v>
      </c>
      <c r="E13" s="32" t="s">
        <v>26</v>
      </c>
      <c r="F13" s="32" t="n">
        <v>2003</v>
      </c>
      <c r="G13" s="33" t="s">
        <v>61</v>
      </c>
      <c r="H13" s="38" t="n">
        <v>64.25</v>
      </c>
      <c r="I13" s="23" t="n">
        <f aca="true">IF(H13="","",VLOOKUP(H13,WeightClasses!$A$2:$E$17,IF(LEFT(G13,1)="F",IF(YEAR(TODAY())-F13&lt;24,4,2),IF(YEAR(TODAY())-F13&lt;24,5,3)),1))</f>
        <v>66</v>
      </c>
      <c r="J13" s="24" t="s">
        <v>1</v>
      </c>
      <c r="K13" s="25" t="n">
        <v>65</v>
      </c>
      <c r="L13" s="24" t="s">
        <v>1</v>
      </c>
      <c r="M13" s="25" t="n">
        <v>70</v>
      </c>
      <c r="N13" s="24" t="s">
        <v>4</v>
      </c>
      <c r="O13" s="25" t="n">
        <v>75</v>
      </c>
      <c r="P13" s="26" t="n">
        <f aca="false">IF(OR(K13&lt;&gt;0,M13&lt;&gt;0,O13&lt;&gt;0),MAX(IF(J13=$S$1,K13,0),IF(L13=$S$1,M13,0),IF(N13=$S$1,O13,0)),"")</f>
        <v>70</v>
      </c>
      <c r="Q13" s="27" t="n">
        <f aca="false">+P13</f>
        <v>70</v>
      </c>
      <c r="R13" s="28" t="n">
        <f aca="false">IF(AND(Q13&lt;&gt;"",ISNUMBER(Q13)),S13*Q13,"")</f>
        <v>40.29284</v>
      </c>
      <c r="S13" s="28" t="n">
        <f aca="false">IF(OR(H13="",H13=0),0, ROUND(100/(VLOOKUP($G13,'IPF GL Formula'!$A$4:$F$11,3,0)-VLOOKUP($G13,'IPF GL Formula'!$A$4:$F$11,4,0)*EXP(-VLOOKUP($G13,'IPF GL Formula'!$A$4:$F$11,5,0)*H13)),6))</f>
        <v>0.575612</v>
      </c>
    </row>
    <row r="14" customFormat="false" ht="14.4" hidden="false" customHeight="false" outlineLevel="0" collapsed="false">
      <c r="A14" s="17" t="n">
        <v>3</v>
      </c>
      <c r="B14" s="29" t="n">
        <v>2</v>
      </c>
      <c r="C14" s="39" t="s">
        <v>67</v>
      </c>
      <c r="D14" s="30" t="s">
        <v>68</v>
      </c>
      <c r="E14" s="45" t="s">
        <v>69</v>
      </c>
      <c r="F14" s="45" t="n">
        <v>2003</v>
      </c>
      <c r="G14" s="33" t="s">
        <v>61</v>
      </c>
      <c r="H14" s="38" t="n">
        <v>63.25</v>
      </c>
      <c r="I14" s="23" t="n">
        <f aca="true">IF(H14="","",VLOOKUP(H14,WeightClasses!$A$2:$E$17,IF(LEFT(G14,1)="F",IF(YEAR(TODAY())-F14&lt;24,4,2),IF(YEAR(TODAY())-F14&lt;24,5,3)),1))</f>
        <v>66</v>
      </c>
      <c r="J14" s="24" t="s">
        <v>1</v>
      </c>
      <c r="K14" s="25" t="n">
        <v>50</v>
      </c>
      <c r="L14" s="24" t="s">
        <v>1</v>
      </c>
      <c r="M14" s="25" t="n">
        <v>55</v>
      </c>
      <c r="N14" s="24" t="s">
        <v>1</v>
      </c>
      <c r="O14" s="25" t="n">
        <v>57.5</v>
      </c>
      <c r="P14" s="26" t="n">
        <f aca="false">IF(OR(K14&lt;&gt;0,M14&lt;&gt;0,O14&lt;&gt;0),MAX(IF(J14=$S$1,K14,0),IF(L14=$S$1,M14,0),IF(N14=$S$1,O14,0)),"")</f>
        <v>57.5</v>
      </c>
      <c r="Q14" s="27" t="n">
        <f aca="false">+P14</f>
        <v>57.5</v>
      </c>
      <c r="R14" s="28" t="n">
        <f aca="false">IF(AND(Q14&lt;&gt;"",ISNUMBER(Q14)),S14*Q14,"")</f>
        <v>33.3843275</v>
      </c>
      <c r="S14" s="28" t="n">
        <f aca="false">IF(OR(H14="",H14=0),0, ROUND(100/(VLOOKUP($G14,'IPF GL Formula'!$A$4:$F$11,3,0)-VLOOKUP($G14,'IPF GL Formula'!$A$4:$F$11,4,0)*EXP(-VLOOKUP($G14,'IPF GL Formula'!$A$4:$F$11,5,0)*H14)),6))</f>
        <v>0.580597</v>
      </c>
    </row>
    <row r="15" customFormat="false" ht="14.15" hidden="false" customHeight="false" outlineLevel="0" collapsed="false">
      <c r="A15" s="17"/>
      <c r="B15" s="29" t="n">
        <v>5</v>
      </c>
      <c r="C15" s="30" t="s">
        <v>70</v>
      </c>
      <c r="D15" s="30" t="s">
        <v>71</v>
      </c>
      <c r="E15" s="58" t="s">
        <v>72</v>
      </c>
      <c r="F15" s="59" t="n">
        <v>2002</v>
      </c>
      <c r="G15" s="33" t="s">
        <v>61</v>
      </c>
      <c r="H15" s="38" t="n">
        <v>64.85</v>
      </c>
      <c r="I15" s="23" t="n">
        <f aca="true">IF(H15="","",VLOOKUP(H15,WeightClasses!$A$2:$E$17,IF(LEFT(G15,1)="F",IF(YEAR(TODAY())-F15&lt;24,4,2),IF(YEAR(TODAY())-F15&lt;24,5,3)),1))</f>
        <v>66</v>
      </c>
      <c r="J15" s="24" t="s">
        <v>4</v>
      </c>
      <c r="K15" s="25" t="n">
        <v>80</v>
      </c>
      <c r="L15" s="24" t="s">
        <v>1</v>
      </c>
      <c r="M15" s="25" t="n">
        <v>80</v>
      </c>
      <c r="N15" s="24" t="s">
        <v>4</v>
      </c>
      <c r="O15" s="25" t="n">
        <v>85</v>
      </c>
      <c r="P15" s="26" t="n">
        <f aca="false">IF(OR(K15&lt;&gt;0,M15&lt;&gt;0,O15&lt;&gt;0),MAX(IF(J15=$S$1,K15,0),IF(L15=$S$1,M15,0),IF(N15=$S$1,O15,0)),"")</f>
        <v>80</v>
      </c>
      <c r="Q15" s="27" t="n">
        <f aca="false">+P15</f>
        <v>80</v>
      </c>
      <c r="R15" s="28" t="n">
        <f aca="false">IF(AND(Q15&lt;&gt;"",ISNUMBER(Q15)),S15*Q15,"")</f>
        <v>45.8148</v>
      </c>
      <c r="S15" s="28" t="n">
        <f aca="false">IF(OR(H15="",H15=0),0, ROUND(100/(VLOOKUP($G15,'IPF GL Formula'!$A$4:$F$11,3,0)-VLOOKUP($G15,'IPF GL Formula'!$A$4:$F$11,4,0)*EXP(-VLOOKUP($G15,'IPF GL Formula'!$A$4:$F$11,5,0)*H15)),6))</f>
        <v>0.572685</v>
      </c>
    </row>
    <row r="16" customFormat="false" ht="14.4" hidden="false" customHeight="false" outlineLevel="0" collapsed="false">
      <c r="A16" s="17"/>
      <c r="B16" s="29"/>
      <c r="C16" s="60" t="s">
        <v>73</v>
      </c>
      <c r="D16" s="61"/>
      <c r="E16" s="62"/>
      <c r="F16" s="63"/>
      <c r="G16" s="64"/>
      <c r="H16" s="22"/>
      <c r="I16" s="23" t="str">
        <f aca="true">IF(H16="","",VLOOKUP(H16,WeightClasses!$A$2:$E$17,IF(LEFT(G16,1)="F",IF(YEAR(TODAY())-F16&lt;24,4,2),IF(YEAR(TODAY())-F16&lt;24,5,3)),1))</f>
        <v/>
      </c>
      <c r="J16" s="24"/>
      <c r="K16" s="25"/>
      <c r="L16" s="24"/>
      <c r="M16" s="25"/>
      <c r="N16" s="24"/>
      <c r="O16" s="25"/>
      <c r="P16" s="26" t="str">
        <f aca="false">IF(OR(K16&lt;&gt;0,M16&lt;&gt;0,O16&lt;&gt;0),MAX(IF(J16=$S$1,K16,0),IF(L16=$S$1,M16,0),IF(N16=$S$1,O16,0)),"")</f>
        <v/>
      </c>
      <c r="Q16" s="27" t="str">
        <f aca="false">+P16</f>
        <v/>
      </c>
      <c r="R16" s="28" t="str">
        <f aca="false">IF(AND(Q16&lt;&gt;"",ISNUMBER(Q16)),S16*Q16,"")</f>
        <v/>
      </c>
      <c r="S16" s="28" t="n">
        <f aca="false">IF(OR(H16="",H16=0),0, ROUND(100/(VLOOKUP($G16,'IPF GL Formula'!$A$4:$F$11,3,0)-VLOOKUP($G16,'IPF GL Formula'!$A$4:$F$11,4,0)*EXP(-VLOOKUP($G16,'IPF GL Formula'!$A$4:$F$11,5,0)*H16)),6))</f>
        <v>0</v>
      </c>
    </row>
    <row r="17" customFormat="false" ht="14.4" hidden="false" customHeight="false" outlineLevel="0" collapsed="false">
      <c r="A17" s="17" t="n">
        <v>1</v>
      </c>
      <c r="B17" s="29" t="n">
        <v>19</v>
      </c>
      <c r="C17" s="30" t="s">
        <v>74</v>
      </c>
      <c r="D17" s="30" t="s">
        <v>75</v>
      </c>
      <c r="E17" s="65" t="s">
        <v>76</v>
      </c>
      <c r="F17" s="32" t="n">
        <v>1988</v>
      </c>
      <c r="G17" s="33" t="s">
        <v>61</v>
      </c>
      <c r="H17" s="38" t="n">
        <v>74</v>
      </c>
      <c r="I17" s="23" t="n">
        <f aca="true">IF(H17="","",VLOOKUP(H17,WeightClasses!$A$2:$E$17,IF(LEFT(G17,1)="F",IF(YEAR(TODAY())-F17&lt;24,4,2),IF(YEAR(TODAY())-F17&lt;24,5,3)),1))</f>
        <v>74</v>
      </c>
      <c r="J17" s="24" t="s">
        <v>1</v>
      </c>
      <c r="K17" s="25" t="n">
        <v>120</v>
      </c>
      <c r="L17" s="24" t="s">
        <v>1</v>
      </c>
      <c r="M17" s="25" t="n">
        <v>127.7</v>
      </c>
      <c r="N17" s="24" t="s">
        <v>1</v>
      </c>
      <c r="O17" s="25" t="n">
        <v>130</v>
      </c>
      <c r="P17" s="26" t="n">
        <f aca="false">IF(OR(K17&lt;&gt;0,M17&lt;&gt;0,O17&lt;&gt;0),MAX(IF(J17=$S$1,K17,0),IF(L17=$S$1,M17,0),IF(N17=$S$1,O17,0)),"")</f>
        <v>130</v>
      </c>
      <c r="Q17" s="27" t="n">
        <f aca="false">+P17</f>
        <v>130</v>
      </c>
      <c r="R17" s="28" t="n">
        <f aca="false">IF(AND(Q17&lt;&gt;"",ISNUMBER(Q17)),S17*Q17,"")</f>
        <v>69.329</v>
      </c>
      <c r="S17" s="28" t="n">
        <f aca="false">IF(OR(H17="",H17=0),0, ROUND(100/(VLOOKUP($G17,'IPF GL Formula'!$A$4:$F$11,3,0)-VLOOKUP($G17,'IPF GL Formula'!$A$4:$F$11,4,0)*EXP(-VLOOKUP($G17,'IPF GL Formula'!$A$4:$F$11,5,0)*H17)),6))</f>
        <v>0.5333</v>
      </c>
    </row>
    <row r="18" customFormat="false" ht="14.4" hidden="false" customHeight="false" outlineLevel="0" collapsed="false">
      <c r="A18" s="17" t="n">
        <v>2</v>
      </c>
      <c r="B18" s="29" t="n">
        <v>9</v>
      </c>
      <c r="C18" s="30" t="s">
        <v>77</v>
      </c>
      <c r="D18" s="30" t="s">
        <v>78</v>
      </c>
      <c r="E18" s="65" t="s">
        <v>53</v>
      </c>
      <c r="F18" s="32" t="n">
        <v>1989</v>
      </c>
      <c r="G18" s="33" t="s">
        <v>61</v>
      </c>
      <c r="H18" s="38" t="n">
        <v>72.95</v>
      </c>
      <c r="I18" s="23" t="n">
        <f aca="true">IF(H18="","",VLOOKUP(H18,WeightClasses!$A$2:$E$17,IF(LEFT(G18,1)="F",IF(YEAR(TODAY())-F18&lt;24,4,2),IF(YEAR(TODAY())-F18&lt;24,5,3)),1))</f>
        <v>74</v>
      </c>
      <c r="J18" s="24" t="s">
        <v>1</v>
      </c>
      <c r="K18" s="25" t="n">
        <v>125</v>
      </c>
      <c r="L18" s="24" t="s">
        <v>4</v>
      </c>
      <c r="M18" s="25" t="n">
        <v>130</v>
      </c>
      <c r="N18" s="24" t="s">
        <v>4</v>
      </c>
      <c r="O18" s="25"/>
      <c r="P18" s="26" t="n">
        <f aca="false">IF(OR(K18&lt;&gt;0,M18&lt;&gt;0,O18&lt;&gt;0),MAX(IF(J18=$S$1,K18,0),IF(L18=$S$1,M18,0),IF(N18=$S$1,O18,0)),"")</f>
        <v>125</v>
      </c>
      <c r="Q18" s="27" t="n">
        <f aca="false">+P18</f>
        <v>125</v>
      </c>
      <c r="R18" s="28" t="n">
        <f aca="false">IF(AND(Q18&lt;&gt;"",ISNUMBER(Q18)),S18*Q18,"")</f>
        <v>67.17125</v>
      </c>
      <c r="S18" s="28" t="n">
        <f aca="false">IF(OR(H18="",H18=0),0, ROUND(100/(VLOOKUP($G18,'IPF GL Formula'!$A$4:$F$11,3,0)-VLOOKUP($G18,'IPF GL Formula'!$A$4:$F$11,4,0)*EXP(-VLOOKUP($G18,'IPF GL Formula'!$A$4:$F$11,5,0)*H18)),6))</f>
        <v>0.53737</v>
      </c>
    </row>
    <row r="19" customFormat="false" ht="14.4" hidden="false" customHeight="false" outlineLevel="0" collapsed="false">
      <c r="A19" s="17" t="n">
        <v>3</v>
      </c>
      <c r="B19" s="29" t="n">
        <v>7</v>
      </c>
      <c r="C19" s="30" t="s">
        <v>79</v>
      </c>
      <c r="D19" s="30" t="s">
        <v>80</v>
      </c>
      <c r="E19" s="65" t="s">
        <v>81</v>
      </c>
      <c r="F19" s="32" t="n">
        <v>1978</v>
      </c>
      <c r="G19" s="33" t="s">
        <v>61</v>
      </c>
      <c r="H19" s="38" t="n">
        <v>72.7</v>
      </c>
      <c r="I19" s="23" t="n">
        <f aca="true">IF(H19="","",VLOOKUP(H19,WeightClasses!$A$2:$E$17,IF(LEFT(G19,1)="F",IF(YEAR(TODAY())-F19&lt;24,4,2),IF(YEAR(TODAY())-F19&lt;24,5,3)),1))</f>
        <v>74</v>
      </c>
      <c r="J19" s="24" t="s">
        <v>1</v>
      </c>
      <c r="K19" s="25" t="n">
        <v>107.5</v>
      </c>
      <c r="L19" s="24" t="s">
        <v>1</v>
      </c>
      <c r="M19" s="25" t="n">
        <v>110</v>
      </c>
      <c r="N19" s="24" t="s">
        <v>4</v>
      </c>
      <c r="O19" s="25" t="n">
        <v>115</v>
      </c>
      <c r="P19" s="26" t="n">
        <f aca="false">IF(OR(K19&lt;&gt;0,M19&lt;&gt;0,O19&lt;&gt;0),MAX(IF(J19=$S$1,K19,0),IF(L19=$S$1,M19,0),IF(N19=$S$1,O19,0)),"")</f>
        <v>110</v>
      </c>
      <c r="Q19" s="27" t="n">
        <f aca="false">+P19</f>
        <v>110</v>
      </c>
      <c r="R19" s="28" t="n">
        <f aca="false">IF(AND(Q19&lt;&gt;"",ISNUMBER(Q19)),S19*Q19,"")</f>
        <v>59.21894</v>
      </c>
      <c r="S19" s="28" t="n">
        <f aca="false">IF(OR(H19="",H19=0),0, ROUND(100/(VLOOKUP($G19,'IPF GL Formula'!$A$4:$F$11,3,0)-VLOOKUP($G19,'IPF GL Formula'!$A$4:$F$11,4,0)*EXP(-VLOOKUP($G19,'IPF GL Formula'!$A$4:$F$11,5,0)*H19)),6))</f>
        <v>0.538354</v>
      </c>
    </row>
    <row r="20" customFormat="false" ht="14.4" hidden="false" customHeight="false" outlineLevel="0" collapsed="false">
      <c r="A20" s="17" t="n">
        <v>4</v>
      </c>
      <c r="B20" s="29" t="n">
        <v>8</v>
      </c>
      <c r="C20" s="30" t="s">
        <v>82</v>
      </c>
      <c r="D20" s="30" t="s">
        <v>83</v>
      </c>
      <c r="E20" s="66" t="s">
        <v>53</v>
      </c>
      <c r="F20" s="45" t="n">
        <v>1997</v>
      </c>
      <c r="G20" s="33" t="s">
        <v>61</v>
      </c>
      <c r="H20" s="38" t="n">
        <v>71.85</v>
      </c>
      <c r="I20" s="23" t="n">
        <f aca="true">IF(H20="","",VLOOKUP(H20,WeightClasses!$A$2:$E$17,IF(LEFT(G20,1)="F",IF(YEAR(TODAY())-F20&lt;24,4,2),IF(YEAR(TODAY())-F20&lt;24,5,3)),1))</f>
        <v>74</v>
      </c>
      <c r="J20" s="24" t="s">
        <v>1</v>
      </c>
      <c r="K20" s="25" t="n">
        <v>105</v>
      </c>
      <c r="L20" s="24" t="s">
        <v>1</v>
      </c>
      <c r="M20" s="25" t="n">
        <v>110</v>
      </c>
      <c r="N20" s="24" t="s">
        <v>4</v>
      </c>
      <c r="O20" s="25" t="n">
        <v>115</v>
      </c>
      <c r="P20" s="26" t="n">
        <f aca="false">IF(OR(K20&lt;&gt;0,M20&lt;&gt;0,O20&lt;&gt;0),MAX(IF(J20=$S$1,K20,0),IF(L20=$S$1,M20,0),IF(N20=$S$1,O20,0)),"")</f>
        <v>110</v>
      </c>
      <c r="Q20" s="27" t="n">
        <f aca="false">+P20</f>
        <v>110</v>
      </c>
      <c r="R20" s="28" t="n">
        <f aca="false">IF(AND(Q20&lt;&gt;"",ISNUMBER(Q20)),S20*Q20,"")</f>
        <v>59.59228</v>
      </c>
      <c r="S20" s="28" t="n">
        <f aca="false">IF(OR(H20="",H20=0),0, ROUND(100/(VLOOKUP($G20,'IPF GL Formula'!$A$4:$F$11,3,0)-VLOOKUP($G20,'IPF GL Formula'!$A$4:$F$11,4,0)*EXP(-VLOOKUP($G20,'IPF GL Formula'!$A$4:$F$11,5,0)*H20)),6))</f>
        <v>0.541748</v>
      </c>
    </row>
    <row r="21" customFormat="false" ht="14.4" hidden="false" customHeight="false" outlineLevel="0" collapsed="false">
      <c r="A21" s="17" t="n">
        <v>5</v>
      </c>
      <c r="B21" s="18" t="n">
        <v>6</v>
      </c>
      <c r="C21" s="30" t="s">
        <v>84</v>
      </c>
      <c r="D21" s="30" t="s">
        <v>85</v>
      </c>
      <c r="E21" s="66" t="s">
        <v>86</v>
      </c>
      <c r="F21" s="45" t="n">
        <v>2000</v>
      </c>
      <c r="G21" s="33" t="s">
        <v>61</v>
      </c>
      <c r="H21" s="22" t="n">
        <v>74</v>
      </c>
      <c r="I21" s="23" t="n">
        <f aca="true">IF(H21="","",VLOOKUP(H21,WeightClasses!$A$2:$E$17,IF(LEFT(G21,1)="F",IF(YEAR(TODAY())-F21&lt;24,4,2),IF(YEAR(TODAY())-F21&lt;24,5,3)),1))</f>
        <v>74</v>
      </c>
      <c r="J21" s="24" t="s">
        <v>1</v>
      </c>
      <c r="K21" s="25" t="n">
        <v>100</v>
      </c>
      <c r="L21" s="24" t="s">
        <v>1</v>
      </c>
      <c r="M21" s="25" t="n">
        <v>105</v>
      </c>
      <c r="N21" s="24" t="s">
        <v>1</v>
      </c>
      <c r="O21" s="25" t="n">
        <v>107.5</v>
      </c>
      <c r="P21" s="26" t="n">
        <f aca="false">IF(OR(K21&lt;&gt;0,M21&lt;&gt;0,O21&lt;&gt;0),MAX(IF(J21=$S$1,K21,0),IF(L21=$S$1,M21,0),IF(N21=$S$1,O21,0)),"")</f>
        <v>107.5</v>
      </c>
      <c r="Q21" s="27" t="n">
        <f aca="false">+P21</f>
        <v>107.5</v>
      </c>
      <c r="R21" s="28" t="n">
        <f aca="false">IF(AND(Q21&lt;&gt;"",ISNUMBER(Q21)),S21*Q21,"")</f>
        <v>57.32975</v>
      </c>
      <c r="S21" s="28" t="n">
        <f aca="false">IF(OR(H21="",H21=0),0, ROUND(100/(VLOOKUP($G21,'IPF GL Formula'!$A$4:$F$11,3,0)-VLOOKUP($G21,'IPF GL Formula'!$A$4:$F$11,4,0)*EXP(-VLOOKUP($G21,'IPF GL Formula'!$A$4:$F$11,5,0)*H21)),6))</f>
        <v>0.5333</v>
      </c>
    </row>
    <row r="22" customFormat="false" ht="14.4" hidden="false" customHeight="false" outlineLevel="0" collapsed="false">
      <c r="A22" s="17"/>
      <c r="B22" s="18"/>
      <c r="C22" s="34" t="s">
        <v>87</v>
      </c>
      <c r="D22" s="35"/>
      <c r="E22" s="36"/>
      <c r="F22" s="37"/>
      <c r="G22" s="22"/>
      <c r="H22" s="22"/>
      <c r="I22" s="23" t="str">
        <f aca="true">IF(H22="","",VLOOKUP(H22,WeightClasses!$A$2:$E$17,IF(LEFT(G22,1)="F",IF(YEAR(TODAY())-F22&lt;24,4,2),IF(YEAR(TODAY())-F22&lt;24,5,3)),1))</f>
        <v/>
      </c>
      <c r="J22" s="24"/>
      <c r="K22" s="25"/>
      <c r="L22" s="24"/>
      <c r="M22" s="25"/>
      <c r="N22" s="24"/>
      <c r="O22" s="25"/>
      <c r="P22" s="26" t="str">
        <f aca="false">IF(OR(K22&lt;&gt;0,M22&lt;&gt;0,O22&lt;&gt;0),MAX(IF(J22=$S$1,K22,0),IF(L22=$S$1,M22,0),IF(N22=$S$1,O22,0)),"")</f>
        <v/>
      </c>
      <c r="Q22" s="27" t="str">
        <f aca="false">+P22</f>
        <v/>
      </c>
      <c r="R22" s="28" t="str">
        <f aca="false">IF(AND(Q22&lt;&gt;"",ISNUMBER(Q22)),S22*Q22,"")</f>
        <v/>
      </c>
      <c r="S22" s="28" t="n">
        <f aca="false">IF(OR(H22="",H22=0),0, ROUND(100/(VLOOKUP($G22,'IPF GL Formula'!$A$4:$F$11,3,0)-VLOOKUP($G22,'IPF GL Formula'!$A$4:$F$11,4,0)*EXP(-VLOOKUP($G22,'IPF GL Formula'!$A$4:$F$11,5,0)*H22)),6))</f>
        <v>0</v>
      </c>
    </row>
    <row r="23" customFormat="false" ht="14.4" hidden="false" customHeight="false" outlineLevel="0" collapsed="false">
      <c r="A23" s="17" t="n">
        <v>1</v>
      </c>
      <c r="B23" s="18" t="n">
        <v>18</v>
      </c>
      <c r="C23" s="30" t="s">
        <v>88</v>
      </c>
      <c r="D23" s="30" t="s">
        <v>89</v>
      </c>
      <c r="E23" s="66" t="s">
        <v>76</v>
      </c>
      <c r="F23" s="45" t="n">
        <v>1998</v>
      </c>
      <c r="G23" s="33" t="s">
        <v>61</v>
      </c>
      <c r="H23" s="22" t="n">
        <v>79.85</v>
      </c>
      <c r="I23" s="23" t="n">
        <f aca="true">IF(H23="","",VLOOKUP(H23,WeightClasses!$A$2:$E$17,IF(LEFT(G23,1)="F",IF(YEAR(TODAY())-F23&lt;24,4,2),IF(YEAR(TODAY())-F23&lt;24,5,3)),1))</f>
        <v>83</v>
      </c>
      <c r="J23" s="24" t="s">
        <v>4</v>
      </c>
      <c r="K23" s="25" t="n">
        <v>145</v>
      </c>
      <c r="L23" s="24" t="s">
        <v>1</v>
      </c>
      <c r="M23" s="25" t="n">
        <v>145</v>
      </c>
      <c r="N23" s="24" t="s">
        <v>1</v>
      </c>
      <c r="O23" s="25" t="n">
        <v>152.5</v>
      </c>
      <c r="P23" s="26" t="n">
        <f aca="false">IF(OR(K23&lt;&gt;0,M23&lt;&gt;0,O23&lt;&gt;0),MAX(IF(J23=$S$1,K23,0),IF(L23=$S$1,M23,0),IF(N23=$S$1,O23,0)),"")</f>
        <v>152.5</v>
      </c>
      <c r="Q23" s="27" t="n">
        <f aca="false">+P23</f>
        <v>152.5</v>
      </c>
      <c r="R23" s="28" t="n">
        <f aca="false">IF(AND(Q23&lt;&gt;"",ISNUMBER(Q23)),S23*Q23,"")</f>
        <v>78.143135</v>
      </c>
      <c r="S23" s="28" t="n">
        <f aca="false">IF(OR(H23="",H23=0),0, ROUND(100/(VLOOKUP($G23,'IPF GL Formula'!$A$4:$F$11,3,0)-VLOOKUP($G23,'IPF GL Formula'!$A$4:$F$11,4,0)*EXP(-VLOOKUP($G23,'IPF GL Formula'!$A$4:$F$11,5,0)*H23)),6))</f>
        <v>0.512414</v>
      </c>
    </row>
    <row r="24" customFormat="false" ht="14.4" hidden="false" customHeight="false" outlineLevel="0" collapsed="false">
      <c r="A24" s="17" t="n">
        <v>2</v>
      </c>
      <c r="B24" s="18" t="n">
        <v>16</v>
      </c>
      <c r="C24" s="30" t="s">
        <v>90</v>
      </c>
      <c r="D24" s="30" t="s">
        <v>91</v>
      </c>
      <c r="E24" s="66" t="s">
        <v>53</v>
      </c>
      <c r="F24" s="45" t="n">
        <v>2001</v>
      </c>
      <c r="G24" s="33" t="s">
        <v>61</v>
      </c>
      <c r="H24" s="22" t="n">
        <v>81.95</v>
      </c>
      <c r="I24" s="23" t="n">
        <f aca="true">IF(H24="","",VLOOKUP(H24,WeightClasses!$A$2:$E$17,IF(LEFT(G24,1)="F",IF(YEAR(TODAY())-F24&lt;24,4,2),IF(YEAR(TODAY())-F24&lt;24,5,3)),1))</f>
        <v>83</v>
      </c>
      <c r="J24" s="24" t="s">
        <v>1</v>
      </c>
      <c r="K24" s="25" t="n">
        <v>120</v>
      </c>
      <c r="L24" s="24" t="s">
        <v>4</v>
      </c>
      <c r="M24" s="25" t="n">
        <v>125</v>
      </c>
      <c r="N24" s="24" t="s">
        <v>1</v>
      </c>
      <c r="O24" s="25" t="n">
        <v>125</v>
      </c>
      <c r="P24" s="26" t="n">
        <f aca="false">IF(OR(K24&lt;&gt;0,M24&lt;&gt;0,O24&lt;&gt;0),MAX(IF(J24=$S$1,K24,0),IF(L24=$S$1,M24,0),IF(N24=$S$1,O24,0)),"")</f>
        <v>125</v>
      </c>
      <c r="Q24" s="27" t="n">
        <f aca="false">+P24</f>
        <v>125</v>
      </c>
      <c r="R24" s="28" t="n">
        <f aca="false">IF(AND(Q24&lt;&gt;"",ISNUMBER(Q24)),S24*Q24,"")</f>
        <v>63.19825</v>
      </c>
      <c r="S24" s="28" t="n">
        <f aca="false">IF(OR(H24="",H24=0),0, ROUND(100/(VLOOKUP($G24,'IPF GL Formula'!$A$4:$F$11,3,0)-VLOOKUP($G24,'IPF GL Formula'!$A$4:$F$11,4,0)*EXP(-VLOOKUP($G24,'IPF GL Formula'!$A$4:$F$11,5,0)*H24)),6))</f>
        <v>0.505586</v>
      </c>
    </row>
    <row r="25" customFormat="false" ht="14.4" hidden="false" customHeight="false" outlineLevel="0" collapsed="false">
      <c r="A25" s="17" t="n">
        <v>3</v>
      </c>
      <c r="B25" s="18" t="n">
        <v>23</v>
      </c>
      <c r="C25" s="30" t="s">
        <v>92</v>
      </c>
      <c r="D25" s="30" t="s">
        <v>93</v>
      </c>
      <c r="E25" s="65" t="s">
        <v>94</v>
      </c>
      <c r="F25" s="32" t="n">
        <v>2000</v>
      </c>
      <c r="G25" s="33" t="s">
        <v>61</v>
      </c>
      <c r="H25" s="22" t="n">
        <v>76.05</v>
      </c>
      <c r="I25" s="23" t="n">
        <f aca="true">IF(H25="","",VLOOKUP(H25,WeightClasses!$A$2:$E$17,IF(LEFT(G25,1)="F",IF(YEAR(TODAY())-F25&lt;24,4,2),IF(YEAR(TODAY())-F25&lt;24,5,3)),1))</f>
        <v>83</v>
      </c>
      <c r="J25" s="24" t="s">
        <v>1</v>
      </c>
      <c r="K25" s="25" t="n">
        <v>110</v>
      </c>
      <c r="L25" s="24" t="s">
        <v>1</v>
      </c>
      <c r="M25" s="25" t="n">
        <v>115</v>
      </c>
      <c r="N25" s="24" t="s">
        <v>1</v>
      </c>
      <c r="O25" s="25" t="n">
        <v>117.5</v>
      </c>
      <c r="P25" s="26" t="n">
        <f aca="false">IF(OR(K25&lt;&gt;0,M25&lt;&gt;0,O25&lt;&gt;0),MAX(IF(J25=$S$1,K25,0),IF(L25=$S$1,M25,0),IF(N25=$S$1,O25,0)),"")</f>
        <v>117.5</v>
      </c>
      <c r="Q25" s="27" t="n">
        <f aca="false">+P25</f>
        <v>117.5</v>
      </c>
      <c r="R25" s="28" t="n">
        <f aca="false">IF(AND(Q25&lt;&gt;"",ISNUMBER(Q25)),S25*Q25,"")</f>
        <v>61.76364</v>
      </c>
      <c r="S25" s="28" t="n">
        <f aca="false">IF(OR(H25="",H25=0),0, ROUND(100/(VLOOKUP($G25,'IPF GL Formula'!$A$4:$F$11,3,0)-VLOOKUP($G25,'IPF GL Formula'!$A$4:$F$11,4,0)*EXP(-VLOOKUP($G25,'IPF GL Formula'!$A$4:$F$11,5,0)*H25)),6))</f>
        <v>0.525648</v>
      </c>
    </row>
    <row r="26" customFormat="false" ht="14.4" hidden="false" customHeight="false" outlineLevel="0" collapsed="false">
      <c r="A26" s="17" t="n">
        <v>4</v>
      </c>
      <c r="B26" s="18" t="n">
        <v>22</v>
      </c>
      <c r="C26" s="30" t="s">
        <v>95</v>
      </c>
      <c r="D26" s="30" t="s">
        <v>96</v>
      </c>
      <c r="E26" s="45" t="s">
        <v>97</v>
      </c>
      <c r="F26" s="45" t="n">
        <v>1998</v>
      </c>
      <c r="G26" s="33" t="s">
        <v>61</v>
      </c>
      <c r="H26" s="22" t="n">
        <v>76.9</v>
      </c>
      <c r="I26" s="23" t="n">
        <f aca="true">IF(H26="","",VLOOKUP(H26,WeightClasses!$A$2:$E$17,IF(LEFT(G26,1)="F",IF(YEAR(TODAY())-F26&lt;24,4,2),IF(YEAR(TODAY())-F26&lt;24,5,3)),1))</f>
        <v>83</v>
      </c>
      <c r="J26" s="24" t="s">
        <v>1</v>
      </c>
      <c r="K26" s="25" t="n">
        <v>110</v>
      </c>
      <c r="L26" s="24" t="s">
        <v>1</v>
      </c>
      <c r="M26" s="25" t="n">
        <v>117.5</v>
      </c>
      <c r="N26" s="24" t="s">
        <v>4</v>
      </c>
      <c r="O26" s="25" t="n">
        <v>122.5</v>
      </c>
      <c r="P26" s="26" t="n">
        <f aca="false">IF(OR(K26&lt;&gt;0,M26&lt;&gt;0,O26&lt;&gt;0),MAX(IF(J26=$S$1,K26,0),IF(L26=$S$1,M26,0),IF(N26=$S$1,O26,0)),"")</f>
        <v>117.5</v>
      </c>
      <c r="Q26" s="27" t="n">
        <f aca="false">+P26</f>
        <v>117.5</v>
      </c>
      <c r="R26" s="28" t="n">
        <f aca="false">IF(AND(Q26&lt;&gt;"",ISNUMBER(Q26)),S26*Q26,"")</f>
        <v>61.40362</v>
      </c>
      <c r="S26" s="28" t="n">
        <f aca="false">IF(OR(H26="",H26=0),0, ROUND(100/(VLOOKUP($G26,'IPF GL Formula'!$A$4:$F$11,3,0)-VLOOKUP($G26,'IPF GL Formula'!$A$4:$F$11,4,0)*EXP(-VLOOKUP($G26,'IPF GL Formula'!$A$4:$F$11,5,0)*H26)),6))</f>
        <v>0.522584</v>
      </c>
    </row>
    <row r="27" customFormat="false" ht="14.4" hidden="false" customHeight="false" outlineLevel="0" collapsed="false">
      <c r="A27" s="17" t="n">
        <v>5</v>
      </c>
      <c r="B27" s="18" t="n">
        <v>17</v>
      </c>
      <c r="C27" s="30" t="s">
        <v>60</v>
      </c>
      <c r="D27" s="30" t="s">
        <v>98</v>
      </c>
      <c r="E27" s="65" t="s">
        <v>99</v>
      </c>
      <c r="F27" s="32" t="n">
        <v>1997</v>
      </c>
      <c r="G27" s="33" t="s">
        <v>61</v>
      </c>
      <c r="H27" s="22" t="n">
        <v>79.8</v>
      </c>
      <c r="I27" s="23" t="n">
        <f aca="true">IF(H27="","",VLOOKUP(H27,WeightClasses!$A$2:$E$17,IF(LEFT(G27,1)="F",IF(YEAR(TODAY())-F27&lt;24,4,2),IF(YEAR(TODAY())-F27&lt;24,5,3)),1))</f>
        <v>83</v>
      </c>
      <c r="J27" s="24" t="s">
        <v>1</v>
      </c>
      <c r="K27" s="25" t="n">
        <v>115</v>
      </c>
      <c r="L27" s="24" t="s">
        <v>4</v>
      </c>
      <c r="M27" s="25" t="n">
        <v>120</v>
      </c>
      <c r="N27" s="24" t="s">
        <v>4</v>
      </c>
      <c r="O27" s="25" t="n">
        <v>120</v>
      </c>
      <c r="P27" s="26" t="n">
        <f aca="false">IF(OR(K27&lt;&gt;0,M27&lt;&gt;0,O27&lt;&gt;0),MAX(IF(J27=$S$1,K27,0),IF(L27=$S$1,M27,0),IF(N27=$S$1,O27,0)),"")</f>
        <v>115</v>
      </c>
      <c r="Q27" s="27" t="n">
        <f aca="false">+P27</f>
        <v>115</v>
      </c>
      <c r="R27" s="28" t="n">
        <f aca="false">IF(AND(Q27&lt;&gt;"",ISNUMBER(Q27)),S27*Q27,"")</f>
        <v>58.946815</v>
      </c>
      <c r="S27" s="28" t="n">
        <f aca="false">IF(OR(H27="",H27=0),0, ROUND(100/(VLOOKUP($G27,'IPF GL Formula'!$A$4:$F$11,3,0)-VLOOKUP($G27,'IPF GL Formula'!$A$4:$F$11,4,0)*EXP(-VLOOKUP($G27,'IPF GL Formula'!$A$4:$F$11,5,0)*H27)),6))</f>
        <v>0.512581</v>
      </c>
    </row>
    <row r="28" customFormat="false" ht="14.4" hidden="false" customHeight="false" outlineLevel="0" collapsed="false">
      <c r="A28" s="17" t="n">
        <v>6</v>
      </c>
      <c r="B28" s="18" t="n">
        <v>12</v>
      </c>
      <c r="C28" s="30" t="s">
        <v>100</v>
      </c>
      <c r="D28" s="30" t="s">
        <v>66</v>
      </c>
      <c r="E28" s="45" t="s">
        <v>69</v>
      </c>
      <c r="F28" s="45" t="n">
        <v>2002</v>
      </c>
      <c r="G28" s="33" t="s">
        <v>61</v>
      </c>
      <c r="H28" s="22" t="n">
        <v>77.1</v>
      </c>
      <c r="I28" s="23" t="n">
        <f aca="true">IF(H28="","",VLOOKUP(H28,WeightClasses!$A$2:$E$17,IF(LEFT(G28,1)="F",IF(YEAR(TODAY())-F28&lt;24,4,2),IF(YEAR(TODAY())-F28&lt;24,5,3)),1))</f>
        <v>83</v>
      </c>
      <c r="J28" s="24" t="s">
        <v>1</v>
      </c>
      <c r="K28" s="25" t="n">
        <v>95</v>
      </c>
      <c r="L28" s="24" t="s">
        <v>1</v>
      </c>
      <c r="M28" s="25" t="n">
        <v>100</v>
      </c>
      <c r="N28" s="24" t="s">
        <v>1</v>
      </c>
      <c r="O28" s="25" t="n">
        <v>107.5</v>
      </c>
      <c r="P28" s="26" t="n">
        <f aca="false">IF(OR(K28&lt;&gt;0,M28&lt;&gt;0,O28&lt;&gt;0),MAX(IF(J28=$S$1,K28,0),IF(L28=$S$1,M28,0),IF(N28=$S$1,O28,0)),"")</f>
        <v>107.5</v>
      </c>
      <c r="Q28" s="27" t="n">
        <f aca="false">+P28</f>
        <v>107.5</v>
      </c>
      <c r="R28" s="28" t="n">
        <f aca="false">IF(AND(Q28&lt;&gt;"",ISNUMBER(Q28)),S28*Q28,"")</f>
        <v>56.10124</v>
      </c>
      <c r="S28" s="28" t="n">
        <f aca="false">IF(OR(H28="",H28=0),0, ROUND(100/(VLOOKUP($G28,'IPF GL Formula'!$A$4:$F$11,3,0)-VLOOKUP($G28,'IPF GL Formula'!$A$4:$F$11,4,0)*EXP(-VLOOKUP($G28,'IPF GL Formula'!$A$4:$F$11,5,0)*H28)),6))</f>
        <v>0.521872</v>
      </c>
    </row>
    <row r="29" customFormat="false" ht="14.4" hidden="false" customHeight="false" outlineLevel="0" collapsed="false">
      <c r="A29" s="17" t="n">
        <v>7</v>
      </c>
      <c r="B29" s="18" t="n">
        <v>15</v>
      </c>
      <c r="C29" s="30" t="s">
        <v>101</v>
      </c>
      <c r="D29" s="30" t="s">
        <v>102</v>
      </c>
      <c r="E29" s="32" t="s">
        <v>69</v>
      </c>
      <c r="F29" s="32" t="n">
        <v>2002</v>
      </c>
      <c r="G29" s="33" t="s">
        <v>61</v>
      </c>
      <c r="H29" s="22" t="n">
        <v>78.55</v>
      </c>
      <c r="I29" s="23" t="n">
        <f aca="true">IF(H29="","",VLOOKUP(H29,WeightClasses!$A$2:$E$17,IF(LEFT(G29,1)="F",IF(YEAR(TODAY())-F29&lt;24,4,2),IF(YEAR(TODAY())-F29&lt;24,5,3)),1))</f>
        <v>83</v>
      </c>
      <c r="J29" s="24" t="s">
        <v>1</v>
      </c>
      <c r="K29" s="25" t="n">
        <v>95</v>
      </c>
      <c r="L29" s="24" t="s">
        <v>1</v>
      </c>
      <c r="M29" s="25" t="n">
        <v>100</v>
      </c>
      <c r="N29" s="24" t="s">
        <v>4</v>
      </c>
      <c r="O29" s="25" t="n">
        <v>105</v>
      </c>
      <c r="P29" s="26" t="n">
        <f aca="false">IF(OR(K29&lt;&gt;0,M29&lt;&gt;0,O29&lt;&gt;0),MAX(IF(J29=$S$1,K29,0),IF(L29=$S$1,M29,0),IF(N29=$S$1,O29,0)),"")</f>
        <v>100</v>
      </c>
      <c r="Q29" s="27" t="n">
        <f aca="false">+P29</f>
        <v>100</v>
      </c>
      <c r="R29" s="28" t="n">
        <f aca="false">IF(AND(Q29&lt;&gt;"",ISNUMBER(Q29)),S29*Q29,"")</f>
        <v>51.6809</v>
      </c>
      <c r="S29" s="28" t="n">
        <f aca="false">IF(OR(H29="",H29=0),0, ROUND(100/(VLOOKUP($G29,'IPF GL Formula'!$A$4:$F$11,3,0)-VLOOKUP($G29,'IPF GL Formula'!$A$4:$F$11,4,0)*EXP(-VLOOKUP($G29,'IPF GL Formula'!$A$4:$F$11,5,0)*H29)),6))</f>
        <v>0.516809</v>
      </c>
    </row>
    <row r="30" customFormat="false" ht="14.4" hidden="false" customHeight="false" outlineLevel="0" collapsed="false">
      <c r="A30" s="17" t="n">
        <v>8</v>
      </c>
      <c r="B30" s="18" t="n">
        <v>21</v>
      </c>
      <c r="C30" s="30" t="s">
        <v>103</v>
      </c>
      <c r="D30" s="30" t="s">
        <v>104</v>
      </c>
      <c r="E30" s="65" t="s">
        <v>38</v>
      </c>
      <c r="F30" s="32" t="n">
        <v>1982</v>
      </c>
      <c r="G30" s="33" t="s">
        <v>61</v>
      </c>
      <c r="H30" s="22" t="n">
        <v>81.65</v>
      </c>
      <c r="I30" s="23" t="n">
        <f aca="true">IF(H30="","",VLOOKUP(H30,WeightClasses!$A$2:$E$17,IF(LEFT(G30,1)="F",IF(YEAR(TODAY())-F30&lt;24,4,2),IF(YEAR(TODAY())-F30&lt;24,5,3)),1))</f>
        <v>83</v>
      </c>
      <c r="J30" s="24" t="s">
        <v>1</v>
      </c>
      <c r="K30" s="25" t="n">
        <v>90</v>
      </c>
      <c r="L30" s="24" t="s">
        <v>1</v>
      </c>
      <c r="M30" s="25" t="n">
        <v>100</v>
      </c>
      <c r="N30" s="24" t="s">
        <v>4</v>
      </c>
      <c r="O30" s="25" t="n">
        <v>105</v>
      </c>
      <c r="P30" s="26" t="n">
        <f aca="false">IF(OR(K30&lt;&gt;0,M30&lt;&gt;0,O30&lt;&gt;0),MAX(IF(J30=$S$1,K30,0),IF(L30=$S$1,M30,0),IF(N30=$S$1,O30,0)),"")</f>
        <v>100</v>
      </c>
      <c r="Q30" s="27" t="n">
        <f aca="false">+P30</f>
        <v>100</v>
      </c>
      <c r="R30" s="28" t="n">
        <f aca="false">IF(AND(Q30&lt;&gt;"",ISNUMBER(Q30)),S30*Q30,"")</f>
        <v>50.6542</v>
      </c>
      <c r="S30" s="28" t="n">
        <f aca="false">IF(OR(H30="",H30=0),0, ROUND(100/(VLOOKUP($G30,'IPF GL Formula'!$A$4:$F$11,3,0)-VLOOKUP($G30,'IPF GL Formula'!$A$4:$F$11,4,0)*EXP(-VLOOKUP($G30,'IPF GL Formula'!$A$4:$F$11,5,0)*H30)),6))</f>
        <v>0.506542</v>
      </c>
    </row>
    <row r="31" customFormat="false" ht="14.4" hidden="false" customHeight="false" outlineLevel="0" collapsed="false">
      <c r="A31" s="17" t="n">
        <v>10</v>
      </c>
      <c r="B31" s="18" t="n">
        <v>11</v>
      </c>
      <c r="C31" s="30" t="s">
        <v>105</v>
      </c>
      <c r="D31" s="30" t="s">
        <v>106</v>
      </c>
      <c r="E31" s="32" t="s">
        <v>34</v>
      </c>
      <c r="F31" s="32" t="n">
        <v>2002</v>
      </c>
      <c r="G31" s="33" t="s">
        <v>61</v>
      </c>
      <c r="H31" s="22" t="n">
        <v>78.15</v>
      </c>
      <c r="I31" s="23" t="n">
        <f aca="true">IF(H31="","",VLOOKUP(H31,WeightClasses!$A$2:$E$17,IF(LEFT(G31,1)="F",IF(YEAR(TODAY())-F31&lt;24,4,2),IF(YEAR(TODAY())-F31&lt;24,5,3)),1))</f>
        <v>83</v>
      </c>
      <c r="J31" s="24" t="s">
        <v>1</v>
      </c>
      <c r="K31" s="25" t="n">
        <v>90</v>
      </c>
      <c r="L31" s="24" t="s">
        <v>1</v>
      </c>
      <c r="M31" s="25" t="n">
        <v>95</v>
      </c>
      <c r="N31" s="24" t="s">
        <v>1</v>
      </c>
      <c r="O31" s="25" t="n">
        <v>97.5</v>
      </c>
      <c r="P31" s="26" t="n">
        <f aca="false">IF(OR(K31&lt;&gt;0,M31&lt;&gt;0,O31&lt;&gt;0),MAX(IF(J31=$S$1,K31,0),IF(L31=$S$1,M31,0),IF(N31=$S$1,O31,0)),"")</f>
        <v>97.5</v>
      </c>
      <c r="Q31" s="27" t="n">
        <f aca="false">+P31</f>
        <v>97.5</v>
      </c>
      <c r="R31" s="28" t="n">
        <f aca="false">IF(AND(Q31&lt;&gt;"",ISNUMBER(Q31)),S31*Q31,"")</f>
        <v>50.5234275</v>
      </c>
      <c r="S31" s="28" t="n">
        <f aca="false">IF(OR(H31="",H31=0),0, ROUND(100/(VLOOKUP($G31,'IPF GL Formula'!$A$4:$F$11,3,0)-VLOOKUP($G31,'IPF GL Formula'!$A$4:$F$11,4,0)*EXP(-VLOOKUP($G31,'IPF GL Formula'!$A$4:$F$11,5,0)*H31)),6))</f>
        <v>0.518189</v>
      </c>
    </row>
    <row r="32" customFormat="false" ht="14.4" hidden="false" customHeight="false" outlineLevel="0" collapsed="false">
      <c r="A32" s="17" t="n">
        <v>11</v>
      </c>
      <c r="B32" s="18" t="n">
        <v>41</v>
      </c>
      <c r="C32" s="30" t="s">
        <v>107</v>
      </c>
      <c r="D32" s="30" t="s">
        <v>108</v>
      </c>
      <c r="E32" s="45" t="s">
        <v>47</v>
      </c>
      <c r="F32" s="45" t="n">
        <v>2003</v>
      </c>
      <c r="G32" s="33" t="s">
        <v>61</v>
      </c>
      <c r="H32" s="22" t="n">
        <v>77.35</v>
      </c>
      <c r="I32" s="23" t="n">
        <f aca="true">IF(H32="","",VLOOKUP(H32,WeightClasses!$A$2:$E$17,IF(LEFT(G32,1)="F",IF(YEAR(TODAY())-F32&lt;24,4,2),IF(YEAR(TODAY())-F32&lt;24,5,3)),1))</f>
        <v>83</v>
      </c>
      <c r="J32" s="24" t="s">
        <v>1</v>
      </c>
      <c r="K32" s="25" t="n">
        <v>80</v>
      </c>
      <c r="L32" s="24" t="s">
        <v>4</v>
      </c>
      <c r="M32" s="25" t="n">
        <v>92.5</v>
      </c>
      <c r="N32" s="24" t="s">
        <v>1</v>
      </c>
      <c r="O32" s="25" t="n">
        <v>95</v>
      </c>
      <c r="P32" s="26" t="n">
        <f aca="false">IF(OR(K32&lt;&gt;0,M32&lt;&gt;0,O32&lt;&gt;0),MAX(IF(J32=$S$1,K32,0),IF(L32=$S$1,M32,0),IF(N32=$S$1,O32,0)),"")</f>
        <v>95</v>
      </c>
      <c r="Q32" s="27" t="n">
        <f aca="false">+P32</f>
        <v>95</v>
      </c>
      <c r="R32" s="28" t="n">
        <f aca="false">IF(AND(Q32&lt;&gt;"",ISNUMBER(Q32)),S32*Q32,"")</f>
        <v>49.493765</v>
      </c>
      <c r="S32" s="28" t="n">
        <f aca="false">IF(OR(H32="",H32=0),0, ROUND(100/(VLOOKUP($G32,'IPF GL Formula'!$A$4:$F$11,3,0)-VLOOKUP($G32,'IPF GL Formula'!$A$4:$F$11,4,0)*EXP(-VLOOKUP($G32,'IPF GL Formula'!$A$4:$F$11,5,0)*H32)),6))</f>
        <v>0.520987</v>
      </c>
    </row>
    <row r="33" customFormat="false" ht="14.4" hidden="false" customHeight="false" outlineLevel="0" collapsed="false">
      <c r="A33" s="17" t="n">
        <v>12</v>
      </c>
      <c r="B33" s="18" t="n">
        <v>13</v>
      </c>
      <c r="C33" s="30" t="s">
        <v>109</v>
      </c>
      <c r="D33" s="30" t="s">
        <v>110</v>
      </c>
      <c r="E33" s="32" t="s">
        <v>111</v>
      </c>
      <c r="F33" s="32" t="n">
        <v>2003</v>
      </c>
      <c r="G33" s="33" t="s">
        <v>61</v>
      </c>
      <c r="H33" s="22" t="n">
        <v>78.5</v>
      </c>
      <c r="I33" s="23" t="n">
        <f aca="true">IF(H33="","",VLOOKUP(H33,WeightClasses!$A$2:$E$17,IF(LEFT(G33,1)="F",IF(YEAR(TODAY())-F33&lt;24,4,2),IF(YEAR(TODAY())-F33&lt;24,5,3)),1))</f>
        <v>83</v>
      </c>
      <c r="J33" s="24" t="s">
        <v>1</v>
      </c>
      <c r="K33" s="25" t="n">
        <v>85</v>
      </c>
      <c r="L33" s="24" t="s">
        <v>1</v>
      </c>
      <c r="M33" s="25" t="n">
        <v>90</v>
      </c>
      <c r="N33" s="24" t="s">
        <v>1</v>
      </c>
      <c r="O33" s="25" t="n">
        <v>92.5</v>
      </c>
      <c r="P33" s="26" t="n">
        <f aca="false">IF(OR(K33&lt;&gt;0,M33&lt;&gt;0,O33&lt;&gt;0),MAX(IF(J33=$S$1,K33,0),IF(L33=$S$1,M33,0),IF(N33=$S$1,O33,0)),"")</f>
        <v>92.5</v>
      </c>
      <c r="Q33" s="27" t="n">
        <f aca="false">+P33</f>
        <v>92.5</v>
      </c>
      <c r="R33" s="28" t="n">
        <f aca="false">IF(AND(Q33&lt;&gt;"",ISNUMBER(Q33)),S33*Q33,"")</f>
        <v>47.8207425</v>
      </c>
      <c r="S33" s="28" t="n">
        <f aca="false">IF(OR(H33="",H33=0),0, ROUND(100/(VLOOKUP($G33,'IPF GL Formula'!$A$4:$F$11,3,0)-VLOOKUP($G33,'IPF GL Formula'!$A$4:$F$11,4,0)*EXP(-VLOOKUP($G33,'IPF GL Formula'!$A$4:$F$11,5,0)*H33)),6))</f>
        <v>0.516981</v>
      </c>
    </row>
    <row r="34" customFormat="false" ht="14.4" hidden="false" customHeight="false" outlineLevel="0" collapsed="false">
      <c r="A34" s="17" t="n">
        <v>13</v>
      </c>
      <c r="B34" s="18" t="n">
        <v>14</v>
      </c>
      <c r="C34" s="30" t="s">
        <v>112</v>
      </c>
      <c r="D34" s="30" t="s">
        <v>113</v>
      </c>
      <c r="E34" s="45" t="s">
        <v>111</v>
      </c>
      <c r="F34" s="45" t="n">
        <v>2004</v>
      </c>
      <c r="G34" s="33" t="s">
        <v>61</v>
      </c>
      <c r="H34" s="22" t="n">
        <v>78.55</v>
      </c>
      <c r="I34" s="23" t="n">
        <f aca="true">IF(H34="","",VLOOKUP(H34,WeightClasses!$A$2:$E$17,IF(LEFT(G34,1)="F",IF(YEAR(TODAY())-F34&lt;24,4,2),IF(YEAR(TODAY())-F34&lt;24,5,3)),1))</f>
        <v>83</v>
      </c>
      <c r="J34" s="24" t="s">
        <v>1</v>
      </c>
      <c r="K34" s="25" t="n">
        <v>85</v>
      </c>
      <c r="L34" s="24" t="s">
        <v>1</v>
      </c>
      <c r="M34" s="25" t="n">
        <v>90</v>
      </c>
      <c r="N34" s="24" t="s">
        <v>4</v>
      </c>
      <c r="O34" s="25" t="n">
        <v>92.5</v>
      </c>
      <c r="P34" s="26" t="n">
        <f aca="false">IF(OR(K34&lt;&gt;0,M34&lt;&gt;0,O34&lt;&gt;0),MAX(IF(J34=$S$1,K34,0),IF(L34=$S$1,M34,0),IF(N34=$S$1,O34,0)),"")</f>
        <v>90</v>
      </c>
      <c r="Q34" s="27" t="n">
        <f aca="false">+P34</f>
        <v>90</v>
      </c>
      <c r="R34" s="28" t="n">
        <f aca="false">IF(AND(Q34&lt;&gt;"",ISNUMBER(Q34)),S34*Q34,"")</f>
        <v>46.51281</v>
      </c>
      <c r="S34" s="28" t="n">
        <f aca="false">IF(OR(H34="",H34=0),0, ROUND(100/(VLOOKUP($G34,'IPF GL Formula'!$A$4:$F$11,3,0)-VLOOKUP($G34,'IPF GL Formula'!$A$4:$F$11,4,0)*EXP(-VLOOKUP($G34,'IPF GL Formula'!$A$4:$F$11,5,0)*H34)),6))</f>
        <v>0.516809</v>
      </c>
    </row>
    <row r="35" customFormat="false" ht="14.4" hidden="false" customHeight="false" outlineLevel="0" collapsed="false">
      <c r="A35" s="17" t="n">
        <v>14</v>
      </c>
      <c r="B35" s="18" t="n">
        <v>24</v>
      </c>
      <c r="C35" s="30" t="s">
        <v>114</v>
      </c>
      <c r="D35" s="30" t="s">
        <v>115</v>
      </c>
      <c r="E35" s="45" t="s">
        <v>31</v>
      </c>
      <c r="F35" s="45" t="n">
        <v>2005</v>
      </c>
      <c r="G35" s="33" t="s">
        <v>61</v>
      </c>
      <c r="H35" s="22" t="n">
        <v>82.5</v>
      </c>
      <c r="I35" s="23" t="n">
        <f aca="true">IF(H35="","",VLOOKUP(H35,WeightClasses!$A$2:$E$17,IF(LEFT(G35,1)="F",IF(YEAR(TODAY())-F35&lt;24,4,2),IF(YEAR(TODAY())-F35&lt;24,5,3)),1))</f>
        <v>83</v>
      </c>
      <c r="J35" s="24" t="s">
        <v>4</v>
      </c>
      <c r="K35" s="25" t="n">
        <v>75</v>
      </c>
      <c r="L35" s="24" t="s">
        <v>1</v>
      </c>
      <c r="M35" s="25" t="n">
        <v>75</v>
      </c>
      <c r="N35" s="24" t="s">
        <v>1</v>
      </c>
      <c r="O35" s="25" t="n">
        <v>80</v>
      </c>
      <c r="P35" s="26" t="n">
        <f aca="false">IF(OR(K35&lt;&gt;0,M35&lt;&gt;0,O35&lt;&gt;0),MAX(IF(J35=$S$1,K35,0),IF(L35=$S$1,M35,0),IF(N35=$S$1,O35,0)),"")</f>
        <v>80</v>
      </c>
      <c r="Q35" s="27" t="n">
        <f aca="false">+P35</f>
        <v>80</v>
      </c>
      <c r="R35" s="28" t="n">
        <f aca="false">IF(AND(Q35&lt;&gt;"",ISNUMBER(Q35)),S35*Q35,"")</f>
        <v>40.30808</v>
      </c>
      <c r="S35" s="28" t="n">
        <f aca="false">IF(OR(H35="",H35=0),0, ROUND(100/(VLOOKUP($G35,'IPF GL Formula'!$A$4:$F$11,3,0)-VLOOKUP($G35,'IPF GL Formula'!$A$4:$F$11,4,0)*EXP(-VLOOKUP($G35,'IPF GL Formula'!$A$4:$F$11,5,0)*H35)),6))</f>
        <v>0.503851</v>
      </c>
    </row>
    <row r="36" customFormat="false" ht="14.4" hidden="false" customHeight="false" outlineLevel="0" collapsed="false">
      <c r="A36" s="17"/>
      <c r="B36" s="18"/>
      <c r="C36" s="34" t="s">
        <v>116</v>
      </c>
      <c r="D36" s="35"/>
      <c r="E36" s="36"/>
      <c r="F36" s="37"/>
      <c r="G36" s="33"/>
      <c r="H36" s="22"/>
      <c r="I36" s="23" t="str">
        <f aca="true">IF(H36="","",VLOOKUP(H36,WeightClasses!$A$2:$E$17,IF(LEFT(G36,1)="F",IF(YEAR(TODAY())-F36&lt;24,4,2),IF(YEAR(TODAY())-F36&lt;24,5,3)),1))</f>
        <v/>
      </c>
      <c r="J36" s="24"/>
      <c r="K36" s="25"/>
      <c r="L36" s="24"/>
      <c r="M36" s="25"/>
      <c r="N36" s="24"/>
      <c r="O36" s="25"/>
      <c r="P36" s="26" t="str">
        <f aca="false">IF(OR(K36&lt;&gt;0,M36&lt;&gt;0,O36&lt;&gt;0),MAX(IF(J36=$S$1,K36,0),IF(L36=$S$1,M36,0),IF(N36=$S$1,O36,0)),"")</f>
        <v/>
      </c>
      <c r="Q36" s="27" t="str">
        <f aca="false">+P36</f>
        <v/>
      </c>
      <c r="R36" s="28" t="str">
        <f aca="false">IF(AND(Q36&lt;&gt;"",ISNUMBER(Q36)),S36*Q36,"")</f>
        <v/>
      </c>
      <c r="S36" s="28" t="n">
        <f aca="false">IF(OR(H36="",H36=0),0, ROUND(100/(VLOOKUP($G36,'IPF GL Formula'!$A$4:$F$11,3,0)-VLOOKUP($G36,'IPF GL Formula'!$A$4:$F$11,4,0)*EXP(-VLOOKUP($G36,'IPF GL Formula'!$A$4:$F$11,5,0)*H36)),6))</f>
        <v>0</v>
      </c>
    </row>
    <row r="37" customFormat="false" ht="14.4" hidden="false" customHeight="false" outlineLevel="0" collapsed="false">
      <c r="A37" s="17" t="n">
        <v>1</v>
      </c>
      <c r="B37" s="18" t="n">
        <v>30</v>
      </c>
      <c r="C37" s="30" t="s">
        <v>117</v>
      </c>
      <c r="D37" s="30" t="s">
        <v>118</v>
      </c>
      <c r="E37" s="66" t="s">
        <v>38</v>
      </c>
      <c r="F37" s="45" t="n">
        <v>1989</v>
      </c>
      <c r="G37" s="33" t="s">
        <v>61</v>
      </c>
      <c r="H37" s="22" t="n">
        <v>91.7</v>
      </c>
      <c r="I37" s="23" t="n">
        <f aca="true">IF(H37="","",VLOOKUP(H37,WeightClasses!$A$2:$E$17,IF(LEFT(G37,1)="F",IF(YEAR(TODAY())-F37&lt;24,4,2),IF(YEAR(TODAY())-F37&lt;24,5,3)),1))</f>
        <v>93</v>
      </c>
      <c r="J37" s="24" t="s">
        <v>1</v>
      </c>
      <c r="K37" s="25" t="n">
        <v>135</v>
      </c>
      <c r="L37" s="24" t="s">
        <v>1</v>
      </c>
      <c r="M37" s="25" t="n">
        <v>140</v>
      </c>
      <c r="N37" s="24" t="s">
        <v>1</v>
      </c>
      <c r="O37" s="25" t="n">
        <v>145</v>
      </c>
      <c r="P37" s="26" t="n">
        <f aca="false">IF(OR(K37&lt;&gt;0,M37&lt;&gt;0,O37&lt;&gt;0),MAX(IF(J37=$S$1,K37,0),IF(L37=$S$1,M37,0),IF(N37=$S$1,O37,0)),"")</f>
        <v>145</v>
      </c>
      <c r="Q37" s="27" t="n">
        <f aca="false">+P37</f>
        <v>145</v>
      </c>
      <c r="R37" s="28" t="n">
        <f aca="false">IF(AND(Q37&lt;&gt;"",ISNUMBER(Q37)),S37*Q37,"")</f>
        <v>69.27143</v>
      </c>
      <c r="S37" s="28" t="n">
        <f aca="false">IF(OR(H37="",H37=0),0, ROUND(100/(VLOOKUP($G37,'IPF GL Formula'!$A$4:$F$11,3,0)-VLOOKUP($G37,'IPF GL Formula'!$A$4:$F$11,4,0)*EXP(-VLOOKUP($G37,'IPF GL Formula'!$A$4:$F$11,5,0)*H37)),6))</f>
        <v>0.477734</v>
      </c>
    </row>
    <row r="38" customFormat="false" ht="14.4" hidden="false" customHeight="false" outlineLevel="0" collapsed="false">
      <c r="A38" s="17" t="n">
        <v>2</v>
      </c>
      <c r="B38" s="18" t="n">
        <v>32</v>
      </c>
      <c r="C38" s="30" t="s">
        <v>119</v>
      </c>
      <c r="D38" s="30" t="s">
        <v>120</v>
      </c>
      <c r="E38" s="66" t="s">
        <v>53</v>
      </c>
      <c r="F38" s="45" t="n">
        <v>1996</v>
      </c>
      <c r="G38" s="33" t="s">
        <v>61</v>
      </c>
      <c r="H38" s="22" t="n">
        <v>92.1</v>
      </c>
      <c r="I38" s="23" t="n">
        <f aca="true">IF(H38="","",VLOOKUP(H38,WeightClasses!$A$2:$E$17,IF(LEFT(G38,1)="F",IF(YEAR(TODAY())-F38&lt;24,4,2),IF(YEAR(TODAY())-F38&lt;24,5,3)),1))</f>
        <v>93</v>
      </c>
      <c r="J38" s="24" t="s">
        <v>4</v>
      </c>
      <c r="K38" s="25" t="n">
        <v>145</v>
      </c>
      <c r="L38" s="24" t="s">
        <v>1</v>
      </c>
      <c r="M38" s="25" t="n">
        <v>145</v>
      </c>
      <c r="N38" s="24" t="s">
        <v>4</v>
      </c>
      <c r="O38" s="25" t="n">
        <v>150</v>
      </c>
      <c r="P38" s="26" t="n">
        <f aca="false">IF(OR(K38&lt;&gt;0,M38&lt;&gt;0,O38&lt;&gt;0),MAX(IF(J38=$S$1,K38,0),IF(L38=$S$1,M38,0),IF(N38=$S$1,O38,0)),"")</f>
        <v>145</v>
      </c>
      <c r="Q38" s="27" t="n">
        <f aca="false">+P38</f>
        <v>145</v>
      </c>
      <c r="R38" s="28" t="n">
        <f aca="false">IF(AND(Q38&lt;&gt;"",ISNUMBER(Q38)),S38*Q38,"")</f>
        <v>69.123095</v>
      </c>
      <c r="S38" s="28" t="n">
        <f aca="false">IF(OR(H38="",H38=0),0, ROUND(100/(VLOOKUP($G38,'IPF GL Formula'!$A$4:$F$11,3,0)-VLOOKUP($G38,'IPF GL Formula'!$A$4:$F$11,4,0)*EXP(-VLOOKUP($G38,'IPF GL Formula'!$A$4:$F$11,5,0)*H38)),6))</f>
        <v>0.476711</v>
      </c>
    </row>
    <row r="39" customFormat="false" ht="14.4" hidden="false" customHeight="false" outlineLevel="0" collapsed="false">
      <c r="A39" s="17" t="n">
        <v>3</v>
      </c>
      <c r="B39" s="18" t="n">
        <v>31</v>
      </c>
      <c r="C39" s="30" t="s">
        <v>121</v>
      </c>
      <c r="D39" s="30" t="s">
        <v>66</v>
      </c>
      <c r="E39" s="65" t="s">
        <v>122</v>
      </c>
      <c r="F39" s="32" t="n">
        <v>1998</v>
      </c>
      <c r="G39" s="33" t="s">
        <v>61</v>
      </c>
      <c r="H39" s="22" t="n">
        <v>92.5</v>
      </c>
      <c r="I39" s="23" t="n">
        <f aca="true">IF(H39="","",VLOOKUP(H39,WeightClasses!$A$2:$E$17,IF(LEFT(G39,1)="F",IF(YEAR(TODAY())-F39&lt;24,4,2),IF(YEAR(TODAY())-F39&lt;24,5,3)),1))</f>
        <v>93</v>
      </c>
      <c r="J39" s="24" t="s">
        <v>1</v>
      </c>
      <c r="K39" s="25" t="n">
        <v>130</v>
      </c>
      <c r="L39" s="24" t="s">
        <v>1</v>
      </c>
      <c r="M39" s="25" t="n">
        <v>135</v>
      </c>
      <c r="N39" s="24" t="s">
        <v>4</v>
      </c>
      <c r="O39" s="25" t="n">
        <v>140</v>
      </c>
      <c r="P39" s="26" t="n">
        <f aca="false">IF(OR(K39&lt;&gt;0,M39&lt;&gt;0,O39&lt;&gt;0),MAX(IF(J39=$S$1,K39,0),IF(L39=$S$1,M39,0),IF(N39=$S$1,O39,0)),"")</f>
        <v>135</v>
      </c>
      <c r="Q39" s="27" t="n">
        <f aca="false">+P39</f>
        <v>135</v>
      </c>
      <c r="R39" s="28" t="n">
        <f aca="false">IF(AND(Q39&lt;&gt;"",ISNUMBER(Q39)),S39*Q39,"")</f>
        <v>64.21896</v>
      </c>
      <c r="S39" s="28" t="n">
        <f aca="false">IF(OR(H39="",H39=0),0, ROUND(100/(VLOOKUP($G39,'IPF GL Formula'!$A$4:$F$11,3,0)-VLOOKUP($G39,'IPF GL Formula'!$A$4:$F$11,4,0)*EXP(-VLOOKUP($G39,'IPF GL Formula'!$A$4:$F$11,5,0)*H39)),6))</f>
        <v>0.475696</v>
      </c>
    </row>
    <row r="40" customFormat="false" ht="14.4" hidden="false" customHeight="false" outlineLevel="0" collapsed="false">
      <c r="A40" s="17" t="n">
        <v>4</v>
      </c>
      <c r="B40" s="18" t="n">
        <v>29</v>
      </c>
      <c r="C40" s="30" t="s">
        <v>123</v>
      </c>
      <c r="D40" s="30" t="s">
        <v>124</v>
      </c>
      <c r="E40" s="65" t="s">
        <v>38</v>
      </c>
      <c r="F40" s="32" t="n">
        <v>2000</v>
      </c>
      <c r="G40" s="33" t="s">
        <v>61</v>
      </c>
      <c r="H40" s="22" t="n">
        <v>86.35</v>
      </c>
      <c r="I40" s="23" t="n">
        <f aca="true">IF(H40="","",VLOOKUP(H40,WeightClasses!$A$2:$E$17,IF(LEFT(G40,1)="F",IF(YEAR(TODAY())-F40&lt;24,4,2),IF(YEAR(TODAY())-F40&lt;24,5,3)),1))</f>
        <v>93</v>
      </c>
      <c r="J40" s="24" t="s">
        <v>1</v>
      </c>
      <c r="K40" s="25" t="n">
        <v>122.5</v>
      </c>
      <c r="L40" s="24" t="s">
        <v>1</v>
      </c>
      <c r="M40" s="25" t="n">
        <v>127.5</v>
      </c>
      <c r="N40" s="24" t="s">
        <v>4</v>
      </c>
      <c r="O40" s="25" t="n">
        <v>130</v>
      </c>
      <c r="P40" s="26" t="n">
        <f aca="false">IF(OR(K40&lt;&gt;0,M40&lt;&gt;0,O40&lt;&gt;0),MAX(IF(J40=$S$1,K40,0),IF(L40=$S$1,M40,0),IF(N40=$S$1,O40,0)),"")</f>
        <v>127.5</v>
      </c>
      <c r="Q40" s="27" t="n">
        <f aca="false">+P40</f>
        <v>127.5</v>
      </c>
      <c r="R40" s="28" t="n">
        <f aca="false">IF(AND(Q40&lt;&gt;"",ISNUMBER(Q40)),S40*Q40,"")</f>
        <v>62.7663375</v>
      </c>
      <c r="S40" s="28" t="n">
        <f aca="false">IF(OR(H40="",H40=0),0, ROUND(100/(VLOOKUP($G40,'IPF GL Formula'!$A$4:$F$11,3,0)-VLOOKUP($G40,'IPF GL Formula'!$A$4:$F$11,4,0)*EXP(-VLOOKUP($G40,'IPF GL Formula'!$A$4:$F$11,5,0)*H40)),6))</f>
        <v>0.492285</v>
      </c>
    </row>
    <row r="41" customFormat="false" ht="14.4" hidden="false" customHeight="false" outlineLevel="0" collapsed="false">
      <c r="A41" s="17" t="n">
        <v>5</v>
      </c>
      <c r="B41" s="18" t="n">
        <v>28</v>
      </c>
      <c r="C41" s="30" t="s">
        <v>125</v>
      </c>
      <c r="D41" s="30" t="s">
        <v>126</v>
      </c>
      <c r="E41" s="66" t="s">
        <v>38</v>
      </c>
      <c r="F41" s="45" t="n">
        <v>2000</v>
      </c>
      <c r="G41" s="33" t="s">
        <v>61</v>
      </c>
      <c r="H41" s="22" t="n">
        <v>92.15</v>
      </c>
      <c r="I41" s="23" t="n">
        <f aca="true">IF(H41="","",VLOOKUP(H41,WeightClasses!$A$2:$E$17,IF(LEFT(G41,1)="F",IF(YEAR(TODAY())-F41&lt;24,4,2),IF(YEAR(TODAY())-F41&lt;24,5,3)),1))</f>
        <v>93</v>
      </c>
      <c r="J41" s="24" t="s">
        <v>1</v>
      </c>
      <c r="K41" s="25" t="n">
        <v>120</v>
      </c>
      <c r="L41" s="24" t="s">
        <v>1</v>
      </c>
      <c r="M41" s="25" t="n">
        <v>127.5</v>
      </c>
      <c r="N41" s="24" t="s">
        <v>4</v>
      </c>
      <c r="O41" s="25" t="n">
        <v>132.5</v>
      </c>
      <c r="P41" s="26" t="n">
        <f aca="false">IF(OR(K41&lt;&gt;0,M41&lt;&gt;0,O41&lt;&gt;0),MAX(IF(J41=$S$1,K41,0),IF(L41=$S$1,M41,0),IF(N41=$S$1,O41,0)),"")</f>
        <v>127.5</v>
      </c>
      <c r="Q41" s="27" t="n">
        <f aca="false">+P41</f>
        <v>127.5</v>
      </c>
      <c r="R41" s="28" t="n">
        <f aca="false">IF(AND(Q41&lt;&gt;"",ISNUMBER(Q41)),S41*Q41,"")</f>
        <v>60.76446</v>
      </c>
      <c r="S41" s="28" t="n">
        <f aca="false">IF(OR(H41="",H41=0),0, ROUND(100/(VLOOKUP($G41,'IPF GL Formula'!$A$4:$F$11,3,0)-VLOOKUP($G41,'IPF GL Formula'!$A$4:$F$11,4,0)*EXP(-VLOOKUP($G41,'IPF GL Formula'!$A$4:$F$11,5,0)*H41)),6))</f>
        <v>0.476584</v>
      </c>
    </row>
    <row r="42" customFormat="false" ht="14.4" hidden="false" customHeight="false" outlineLevel="0" collapsed="false">
      <c r="A42" s="17" t="n">
        <v>6</v>
      </c>
      <c r="B42" s="18" t="n">
        <v>20</v>
      </c>
      <c r="C42" s="30" t="s">
        <v>127</v>
      </c>
      <c r="D42" s="30" t="s">
        <v>128</v>
      </c>
      <c r="E42" s="66" t="s">
        <v>38</v>
      </c>
      <c r="F42" s="45" t="n">
        <v>1998</v>
      </c>
      <c r="G42" s="33" t="s">
        <v>61</v>
      </c>
      <c r="H42" s="22" t="n">
        <v>86.15</v>
      </c>
      <c r="I42" s="23" t="n">
        <f aca="true">IF(H42="","",VLOOKUP(H42,WeightClasses!$A$2:$E$17,IF(LEFT(G42,1)="F",IF(YEAR(TODAY())-F42&lt;24,4,2),IF(YEAR(TODAY())-F42&lt;24,5,3)),1))</f>
        <v>93</v>
      </c>
      <c r="J42" s="24" t="s">
        <v>1</v>
      </c>
      <c r="K42" s="25" t="n">
        <v>105</v>
      </c>
      <c r="L42" s="24" t="s">
        <v>1</v>
      </c>
      <c r="M42" s="25" t="n">
        <v>115</v>
      </c>
      <c r="N42" s="24" t="s">
        <v>4</v>
      </c>
      <c r="O42" s="25" t="n">
        <v>120</v>
      </c>
      <c r="P42" s="26" t="n">
        <f aca="false">IF(OR(K42&lt;&gt;0,M42&lt;&gt;0,O42&lt;&gt;0),MAX(IF(J42=$S$1,K42,0),IF(L42=$S$1,M42,0),IF(N42=$S$1,O42,0)),"")</f>
        <v>115</v>
      </c>
      <c r="Q42" s="27" t="n">
        <f aca="false">+P42</f>
        <v>115</v>
      </c>
      <c r="R42" s="28" t="n">
        <f aca="false">IF(AND(Q42&lt;&gt;"",ISNUMBER(Q42)),S42*Q42,"")</f>
        <v>56.67913</v>
      </c>
      <c r="S42" s="28" t="n">
        <f aca="false">IF(OR(H42="",H42=0),0, ROUND(100/(VLOOKUP($G42,'IPF GL Formula'!$A$4:$F$11,3,0)-VLOOKUP($G42,'IPF GL Formula'!$A$4:$F$11,4,0)*EXP(-VLOOKUP($G42,'IPF GL Formula'!$A$4:$F$11,5,0)*H42)),6))</f>
        <v>0.492862</v>
      </c>
    </row>
    <row r="43" customFormat="false" ht="14.4" hidden="false" customHeight="false" outlineLevel="0" collapsed="false">
      <c r="A43" s="17" t="n">
        <v>7</v>
      </c>
      <c r="B43" s="18" t="n">
        <v>25</v>
      </c>
      <c r="C43" s="30" t="s">
        <v>129</v>
      </c>
      <c r="D43" s="30" t="s">
        <v>130</v>
      </c>
      <c r="E43" s="32" t="s">
        <v>131</v>
      </c>
      <c r="F43" s="32" t="n">
        <v>2003</v>
      </c>
      <c r="G43" s="33" t="s">
        <v>61</v>
      </c>
      <c r="H43" s="22" t="n">
        <v>92.5</v>
      </c>
      <c r="I43" s="23" t="n">
        <f aca="true">IF(H43="","",VLOOKUP(H43,WeightClasses!$A$2:$E$17,IF(LEFT(G43,1)="F",IF(YEAR(TODAY())-F43&lt;24,4,2),IF(YEAR(TODAY())-F43&lt;24,5,3)),1))</f>
        <v>93</v>
      </c>
      <c r="J43" s="24" t="s">
        <v>1</v>
      </c>
      <c r="K43" s="25" t="n">
        <v>105</v>
      </c>
      <c r="L43" s="24" t="s">
        <v>4</v>
      </c>
      <c r="M43" s="25" t="n">
        <v>112.5</v>
      </c>
      <c r="N43" s="24" t="s">
        <v>1</v>
      </c>
      <c r="O43" s="25" t="n">
        <v>112.5</v>
      </c>
      <c r="P43" s="26" t="n">
        <f aca="false">IF(OR(K43&lt;&gt;0,M43&lt;&gt;0,O43&lt;&gt;0),MAX(IF(J43=$S$1,K43,0),IF(L43=$S$1,M43,0),IF(N43=$S$1,O43,0)),"")</f>
        <v>112.5</v>
      </c>
      <c r="Q43" s="27" t="n">
        <f aca="false">+P43</f>
        <v>112.5</v>
      </c>
      <c r="R43" s="28" t="n">
        <f aca="false">IF(AND(Q43&lt;&gt;"",ISNUMBER(Q43)),S43*Q43,"")</f>
        <v>53.5158</v>
      </c>
      <c r="S43" s="28" t="n">
        <f aca="false">IF(OR(H43="",H43=0),0, ROUND(100/(VLOOKUP($G43,'IPF GL Formula'!$A$4:$F$11,3,0)-VLOOKUP($G43,'IPF GL Formula'!$A$4:$F$11,4,0)*EXP(-VLOOKUP($G43,'IPF GL Formula'!$A$4:$F$11,5,0)*H43)),6))</f>
        <v>0.475696</v>
      </c>
    </row>
    <row r="44" customFormat="false" ht="14.4" hidden="false" customHeight="false" outlineLevel="0" collapsed="false">
      <c r="A44" s="17" t="n">
        <v>8</v>
      </c>
      <c r="B44" s="18" t="n">
        <v>27</v>
      </c>
      <c r="C44" s="30" t="s">
        <v>132</v>
      </c>
      <c r="D44" s="30" t="s">
        <v>133</v>
      </c>
      <c r="E44" s="32" t="s">
        <v>111</v>
      </c>
      <c r="F44" s="32" t="n">
        <v>2004</v>
      </c>
      <c r="G44" s="33" t="s">
        <v>61</v>
      </c>
      <c r="H44" s="22" t="n">
        <v>90.7</v>
      </c>
      <c r="I44" s="23" t="n">
        <f aca="true">IF(H44="","",VLOOKUP(H44,WeightClasses!$A$2:$E$17,IF(LEFT(G44,1)="F",IF(YEAR(TODAY())-F44&lt;24,4,2),IF(YEAR(TODAY())-F44&lt;24,5,3)),1))</f>
        <v>93</v>
      </c>
      <c r="J44" s="24" t="s">
        <v>1</v>
      </c>
      <c r="K44" s="25" t="n">
        <v>100</v>
      </c>
      <c r="L44" s="24" t="s">
        <v>1</v>
      </c>
      <c r="M44" s="25" t="n">
        <v>107.5</v>
      </c>
      <c r="N44" s="24" t="s">
        <v>4</v>
      </c>
      <c r="O44" s="25" t="n">
        <v>112.5</v>
      </c>
      <c r="P44" s="26" t="n">
        <f aca="false">IF(OR(K44&lt;&gt;0,M44&lt;&gt;0,O44&lt;&gt;0),MAX(IF(J44=$S$1,K44,0),IF(L44=$S$1,M44,0),IF(N44=$S$1,O44,0)),"")</f>
        <v>107.5</v>
      </c>
      <c r="Q44" s="27" t="n">
        <f aca="false">+P44</f>
        <v>107.5</v>
      </c>
      <c r="R44" s="28" t="n">
        <f aca="false">IF(AND(Q44&lt;&gt;"",ISNUMBER(Q44)),S44*Q44,"")</f>
        <v>51.635475</v>
      </c>
      <c r="S44" s="28" t="n">
        <f aca="false">IF(OR(H44="",H44=0),0, ROUND(100/(VLOOKUP($G44,'IPF GL Formula'!$A$4:$F$11,3,0)-VLOOKUP($G44,'IPF GL Formula'!$A$4:$F$11,4,0)*EXP(-VLOOKUP($G44,'IPF GL Formula'!$A$4:$F$11,5,0)*H44)),6))</f>
        <v>0.48033</v>
      </c>
    </row>
    <row r="45" customFormat="false" ht="14.4" hidden="false" customHeight="false" outlineLevel="0" collapsed="false">
      <c r="A45" s="17" t="n">
        <v>9</v>
      </c>
      <c r="B45" s="18" t="n">
        <v>26</v>
      </c>
      <c r="C45" s="30" t="s">
        <v>134</v>
      </c>
      <c r="D45" s="30" t="s">
        <v>135</v>
      </c>
      <c r="E45" s="45" t="s">
        <v>26</v>
      </c>
      <c r="F45" s="45" t="n">
        <v>2002</v>
      </c>
      <c r="G45" s="33" t="s">
        <v>61</v>
      </c>
      <c r="H45" s="22" t="n">
        <v>92.25</v>
      </c>
      <c r="I45" s="23" t="n">
        <f aca="true">IF(H45="","",VLOOKUP(H45,WeightClasses!$A$2:$E$17,IF(LEFT(G45,1)="F",IF(YEAR(TODAY())-F45&lt;24,4,2),IF(YEAR(TODAY())-F45&lt;24,5,3)),1))</f>
        <v>93</v>
      </c>
      <c r="J45" s="24" t="s">
        <v>1</v>
      </c>
      <c r="K45" s="25" t="n">
        <v>85</v>
      </c>
      <c r="L45" s="24" t="s">
        <v>1</v>
      </c>
      <c r="M45" s="25" t="n">
        <v>90</v>
      </c>
      <c r="N45" s="24" t="s">
        <v>1</v>
      </c>
      <c r="O45" s="25" t="n">
        <v>95</v>
      </c>
      <c r="P45" s="26" t="n">
        <f aca="false">IF(OR(K45&lt;&gt;0,M45&lt;&gt;0,O45&lt;&gt;0),MAX(IF(J45=$S$1,K45,0),IF(L45=$S$1,M45,0),IF(N45=$S$1,O45,0)),"")</f>
        <v>95</v>
      </c>
      <c r="Q45" s="27" t="n">
        <f aca="false">+P45</f>
        <v>95</v>
      </c>
      <c r="R45" s="28" t="n">
        <f aca="false">IF(AND(Q45&lt;&gt;"",ISNUMBER(Q45)),S45*Q45,"")</f>
        <v>45.25135</v>
      </c>
      <c r="S45" s="28" t="n">
        <f aca="false">IF(OR(H45="",H45=0),0, ROUND(100/(VLOOKUP($G45,'IPF GL Formula'!$A$4:$F$11,3,0)-VLOOKUP($G45,'IPF GL Formula'!$A$4:$F$11,4,0)*EXP(-VLOOKUP($G45,'IPF GL Formula'!$A$4:$F$11,5,0)*H45)),6))</f>
        <v>0.47633</v>
      </c>
    </row>
    <row r="46" customFormat="false" ht="14.4" hidden="false" customHeight="false" outlineLevel="0" collapsed="false">
      <c r="A46" s="17"/>
      <c r="B46" s="18"/>
      <c r="C46" s="34" t="s">
        <v>136</v>
      </c>
      <c r="D46" s="35"/>
      <c r="E46" s="67"/>
      <c r="F46" s="37"/>
      <c r="G46" s="33"/>
      <c r="H46" s="22"/>
      <c r="I46" s="23" t="str">
        <f aca="true">IF(H46="","",VLOOKUP(H46,WeightClasses!$A$2:$E$17,IF(LEFT(G46,1)="F",IF(YEAR(TODAY())-F46&lt;24,4,2),IF(YEAR(TODAY())-F46&lt;24,5,3)),1))</f>
        <v/>
      </c>
      <c r="J46" s="24"/>
      <c r="K46" s="25"/>
      <c r="L46" s="24"/>
      <c r="M46" s="25"/>
      <c r="N46" s="24"/>
      <c r="O46" s="25"/>
      <c r="P46" s="26" t="str">
        <f aca="false">IF(OR(K46&lt;&gt;0,M46&lt;&gt;0,O46&lt;&gt;0),MAX(IF(J46=$S$1,K46,0),IF(L46=$S$1,M46,0),IF(N46=$S$1,O46,0)),"")</f>
        <v/>
      </c>
      <c r="Q46" s="27" t="str">
        <f aca="false">+P46</f>
        <v/>
      </c>
      <c r="R46" s="28" t="str">
        <f aca="false">IF(AND(Q46&lt;&gt;"",ISNUMBER(Q46)),S46*Q46,"")</f>
        <v/>
      </c>
      <c r="S46" s="28" t="n">
        <f aca="false">IF(OR(H46="",H46=0),0, ROUND(100/(VLOOKUP($G46,'IPF GL Formula'!$A$4:$F$11,3,0)-VLOOKUP($G46,'IPF GL Formula'!$A$4:$F$11,4,0)*EXP(-VLOOKUP($G46,'IPF GL Formula'!$A$4:$F$11,5,0)*H46)),6))</f>
        <v>0</v>
      </c>
    </row>
    <row r="47" customFormat="false" ht="14.4" hidden="false" customHeight="false" outlineLevel="0" collapsed="false">
      <c r="A47" s="17" t="n">
        <v>1</v>
      </c>
      <c r="B47" s="18" t="n">
        <v>36</v>
      </c>
      <c r="C47" s="30" t="s">
        <v>137</v>
      </c>
      <c r="D47" s="30" t="s">
        <v>138</v>
      </c>
      <c r="E47" s="66" t="s">
        <v>122</v>
      </c>
      <c r="F47" s="45" t="n">
        <v>1996</v>
      </c>
      <c r="G47" s="33" t="s">
        <v>61</v>
      </c>
      <c r="H47" s="22" t="n">
        <v>93.4</v>
      </c>
      <c r="I47" s="23" t="n">
        <f aca="true">IF(H47="","",VLOOKUP(H47,WeightClasses!$A$2:$E$17,IF(LEFT(G47,1)="F",IF(YEAR(TODAY())-F47&lt;24,4,2),IF(YEAR(TODAY())-F47&lt;24,5,3)),1))</f>
        <v>105</v>
      </c>
      <c r="J47" s="24" t="s">
        <v>1</v>
      </c>
      <c r="K47" s="25" t="n">
        <v>152.5</v>
      </c>
      <c r="L47" s="24" t="s">
        <v>1</v>
      </c>
      <c r="M47" s="25" t="n">
        <v>160</v>
      </c>
      <c r="N47" s="24" t="s">
        <v>1</v>
      </c>
      <c r="O47" s="25" t="n">
        <v>165</v>
      </c>
      <c r="P47" s="26" t="n">
        <f aca="false">IF(OR(K47&lt;&gt;0,M47&lt;&gt;0,O47&lt;&gt;0),MAX(IF(J47=$S$1,K47,0),IF(L47=$S$1,M47,0),IF(N47=$S$1,O47,0)),"")</f>
        <v>165</v>
      </c>
      <c r="Q47" s="27" t="n">
        <f aca="false">+P47</f>
        <v>165</v>
      </c>
      <c r="R47" s="28" t="n">
        <f aca="false">IF(AND(Q47&lt;&gt;"",ISNUMBER(Q47)),S47*Q47,"")</f>
        <v>78.11826</v>
      </c>
      <c r="S47" s="28" t="n">
        <f aca="false">IF(OR(H47="",H47=0),0, ROUND(100/(VLOOKUP($G47,'IPF GL Formula'!$A$4:$F$11,3,0)-VLOOKUP($G47,'IPF GL Formula'!$A$4:$F$11,4,0)*EXP(-VLOOKUP($G47,'IPF GL Formula'!$A$4:$F$11,5,0)*H47)),6))</f>
        <v>0.473444</v>
      </c>
    </row>
    <row r="48" customFormat="false" ht="14.4" hidden="false" customHeight="false" outlineLevel="0" collapsed="false">
      <c r="A48" s="17" t="n">
        <v>2</v>
      </c>
      <c r="B48" s="18" t="n">
        <v>33</v>
      </c>
      <c r="C48" s="30" t="s">
        <v>139</v>
      </c>
      <c r="D48" s="30" t="s">
        <v>140</v>
      </c>
      <c r="E48" s="65" t="s">
        <v>38</v>
      </c>
      <c r="F48" s="32" t="n">
        <v>1998</v>
      </c>
      <c r="G48" s="33" t="s">
        <v>61</v>
      </c>
      <c r="H48" s="22" t="n">
        <v>99.04</v>
      </c>
      <c r="I48" s="23" t="n">
        <f aca="true">IF(H48="","",VLOOKUP(H48,WeightClasses!$A$2:$E$17,IF(LEFT(G48,1)="F",IF(YEAR(TODAY())-F48&lt;24,4,2),IF(YEAR(TODAY())-F48&lt;24,5,3)),1))</f>
        <v>105</v>
      </c>
      <c r="J48" s="24" t="s">
        <v>1</v>
      </c>
      <c r="K48" s="25" t="n">
        <v>125</v>
      </c>
      <c r="L48" s="24" t="s">
        <v>4</v>
      </c>
      <c r="M48" s="25" t="n">
        <v>135</v>
      </c>
      <c r="N48" s="24" t="s">
        <v>1</v>
      </c>
      <c r="O48" s="25" t="n">
        <v>135</v>
      </c>
      <c r="P48" s="26" t="n">
        <f aca="false">IF(OR(K48&lt;&gt;0,M48&lt;&gt;0,O48&lt;&gt;0),MAX(IF(J48=$S$1,K48,0),IF(L48=$S$1,M48,0),IF(N48=$S$1,O48,0)),"")</f>
        <v>135</v>
      </c>
      <c r="Q48" s="27" t="n">
        <f aca="false">+P48</f>
        <v>135</v>
      </c>
      <c r="R48" s="28" t="n">
        <f aca="false">IF(AND(Q48&lt;&gt;"",ISNUMBER(Q48)),S48*Q48,"")</f>
        <v>62.13051</v>
      </c>
      <c r="S48" s="28" t="n">
        <f aca="false">IF(OR(H48="",H48=0),0, ROUND(100/(VLOOKUP($G48,'IPF GL Formula'!$A$4:$F$11,3,0)-VLOOKUP($G48,'IPF GL Formula'!$A$4:$F$11,4,0)*EXP(-VLOOKUP($G48,'IPF GL Formula'!$A$4:$F$11,5,0)*H48)),6))</f>
        <v>0.460226</v>
      </c>
    </row>
    <row r="49" customFormat="false" ht="14.4" hidden="false" customHeight="false" outlineLevel="0" collapsed="false">
      <c r="A49" s="17" t="n">
        <v>3</v>
      </c>
      <c r="B49" s="18" t="n">
        <v>34</v>
      </c>
      <c r="C49" s="30" t="s">
        <v>141</v>
      </c>
      <c r="D49" s="30" t="s">
        <v>142</v>
      </c>
      <c r="E49" s="66" t="s">
        <v>143</v>
      </c>
      <c r="F49" s="45" t="n">
        <v>2000</v>
      </c>
      <c r="G49" s="33" t="s">
        <v>61</v>
      </c>
      <c r="H49" s="22" t="n">
        <v>104.25</v>
      </c>
      <c r="I49" s="23" t="n">
        <f aca="true">IF(H49="","",VLOOKUP(H49,WeightClasses!$A$2:$E$17,IF(LEFT(G49,1)="F",IF(YEAR(TODAY())-F49&lt;24,4,2),IF(YEAR(TODAY())-F49&lt;24,5,3)),1))</f>
        <v>105</v>
      </c>
      <c r="J49" s="24" t="s">
        <v>1</v>
      </c>
      <c r="K49" s="25" t="n">
        <v>120</v>
      </c>
      <c r="L49" s="24" t="s">
        <v>1</v>
      </c>
      <c r="M49" s="25" t="n">
        <v>127.5</v>
      </c>
      <c r="N49" s="24" t="s">
        <v>1</v>
      </c>
      <c r="O49" s="25" t="n">
        <v>132.5</v>
      </c>
      <c r="P49" s="26" t="n">
        <f aca="false">IF(OR(K49&lt;&gt;0,M49&lt;&gt;0,O49&lt;&gt;0),MAX(IF(J49=$S$1,K49,0),IF(L49=$S$1,M49,0),IF(N49=$S$1,O49,0)),"")</f>
        <v>132.5</v>
      </c>
      <c r="Q49" s="27" t="n">
        <f aca="false">+P49</f>
        <v>132.5</v>
      </c>
      <c r="R49" s="28" t="n">
        <f aca="false">IF(AND(Q49&lt;&gt;"",ISNUMBER(Q49)),S49*Q49,"")</f>
        <v>59.5265525</v>
      </c>
      <c r="S49" s="28" t="n">
        <f aca="false">IF(OR(H49="",H49=0),0, ROUND(100/(VLOOKUP($G49,'IPF GL Formula'!$A$4:$F$11,3,0)-VLOOKUP($G49,'IPF GL Formula'!$A$4:$F$11,4,0)*EXP(-VLOOKUP($G49,'IPF GL Formula'!$A$4:$F$11,5,0)*H49)),6))</f>
        <v>0.449257</v>
      </c>
    </row>
    <row r="50" customFormat="false" ht="14.4" hidden="false" customHeight="false" outlineLevel="0" collapsed="false">
      <c r="A50" s="17" t="n">
        <v>4</v>
      </c>
      <c r="B50" s="18" t="n">
        <v>37</v>
      </c>
      <c r="C50" s="30" t="s">
        <v>144</v>
      </c>
      <c r="D50" s="30" t="s">
        <v>145</v>
      </c>
      <c r="E50" s="65" t="s">
        <v>38</v>
      </c>
      <c r="F50" s="32" t="n">
        <v>1999</v>
      </c>
      <c r="G50" s="33" t="s">
        <v>61</v>
      </c>
      <c r="H50" s="22" t="n">
        <v>94.55</v>
      </c>
      <c r="I50" s="23" t="n">
        <f aca="true">IF(H50="","",VLOOKUP(H50,WeightClasses!$A$2:$E$17,IF(LEFT(G50,1)="F",IF(YEAR(TODAY())-F50&lt;24,4,2),IF(YEAR(TODAY())-F50&lt;24,5,3)),1))</f>
        <v>105</v>
      </c>
      <c r="J50" s="24" t="s">
        <v>1</v>
      </c>
      <c r="K50" s="25" t="n">
        <v>125</v>
      </c>
      <c r="L50" s="24" t="s">
        <v>1</v>
      </c>
      <c r="M50" s="25" t="n">
        <v>130</v>
      </c>
      <c r="N50" s="24" t="s">
        <v>4</v>
      </c>
      <c r="O50" s="25" t="n">
        <v>132.5</v>
      </c>
      <c r="P50" s="26" t="n">
        <f aca="false">IF(OR(K50&lt;&gt;0,M50&lt;&gt;0,O50&lt;&gt;0),MAX(IF(J50=$S$1,K50,0),IF(L50=$S$1,M50,0),IF(N50=$S$1,O50,0)),"")</f>
        <v>130</v>
      </c>
      <c r="Q50" s="27" t="n">
        <f aca="false">+P50</f>
        <v>130</v>
      </c>
      <c r="R50" s="28" t="n">
        <f aca="false">IF(AND(Q50&lt;&gt;"",ISNUMBER(Q50)),S50*Q50,"")</f>
        <v>61.18125</v>
      </c>
      <c r="S50" s="28" t="n">
        <f aca="false">IF(OR(H50="",H50=0),0, ROUND(100/(VLOOKUP($G50,'IPF GL Formula'!$A$4:$F$11,3,0)-VLOOKUP($G50,'IPF GL Formula'!$A$4:$F$11,4,0)*EXP(-VLOOKUP($G50,'IPF GL Formula'!$A$4:$F$11,5,0)*H50)),6))</f>
        <v>0.470625</v>
      </c>
    </row>
    <row r="51" customFormat="false" ht="14.4" hidden="false" customHeight="false" outlineLevel="0" collapsed="false">
      <c r="A51" s="17" t="n">
        <v>5</v>
      </c>
      <c r="B51" s="18" t="n">
        <v>35</v>
      </c>
      <c r="C51" s="30" t="s">
        <v>146</v>
      </c>
      <c r="D51" s="30" t="s">
        <v>147</v>
      </c>
      <c r="E51" s="65" t="s">
        <v>76</v>
      </c>
      <c r="F51" s="32" t="n">
        <v>1988</v>
      </c>
      <c r="G51" s="33" t="s">
        <v>61</v>
      </c>
      <c r="H51" s="22" t="n">
        <v>101.75</v>
      </c>
      <c r="I51" s="23" t="n">
        <f aca="true">IF(H51="","",VLOOKUP(H51,WeightClasses!$A$2:$E$17,IF(LEFT(G51,1)="F",IF(YEAR(TODAY())-F51&lt;24,4,2),IF(YEAR(TODAY())-F51&lt;24,5,3)),1))</f>
        <v>105</v>
      </c>
      <c r="J51" s="24" t="s">
        <v>1</v>
      </c>
      <c r="K51" s="25" t="n">
        <v>115</v>
      </c>
      <c r="L51" s="24" t="s">
        <v>1</v>
      </c>
      <c r="M51" s="25" t="n">
        <v>120</v>
      </c>
      <c r="N51" s="24" t="s">
        <v>1</v>
      </c>
      <c r="O51" s="25" t="n">
        <v>125</v>
      </c>
      <c r="P51" s="26" t="n">
        <f aca="false">IF(OR(K51&lt;&gt;0,M51&lt;&gt;0,O51&lt;&gt;0),MAX(IF(J51=$S$1,K51,0),IF(L51=$S$1,M51,0),IF(N51=$S$1,O51,0)),"")</f>
        <v>125</v>
      </c>
      <c r="Q51" s="27" t="n">
        <f aca="false">+P51</f>
        <v>125</v>
      </c>
      <c r="R51" s="28" t="n">
        <f aca="false">IF(AND(Q51&lt;&gt;"",ISNUMBER(Q51)),S51*Q51,"")</f>
        <v>56.797875</v>
      </c>
      <c r="S51" s="28" t="n">
        <f aca="false">IF(OR(H51="",H51=0),0, ROUND(100/(VLOOKUP($G51,'IPF GL Formula'!$A$4:$F$11,3,0)-VLOOKUP($G51,'IPF GL Formula'!$A$4:$F$11,4,0)*EXP(-VLOOKUP($G51,'IPF GL Formula'!$A$4:$F$11,5,0)*H51)),6))</f>
        <v>0.454383</v>
      </c>
    </row>
    <row r="52" customFormat="false" ht="14.4" hidden="false" customHeight="false" outlineLevel="0" collapsed="false">
      <c r="A52" s="17" t="n">
        <v>6</v>
      </c>
      <c r="B52" s="18" t="n">
        <v>38</v>
      </c>
      <c r="C52" s="30" t="s">
        <v>148</v>
      </c>
      <c r="D52" s="30" t="s">
        <v>149</v>
      </c>
      <c r="E52" s="66" t="s">
        <v>38</v>
      </c>
      <c r="F52" s="45" t="n">
        <v>1982</v>
      </c>
      <c r="G52" s="33" t="s">
        <v>61</v>
      </c>
      <c r="H52" s="22" t="n">
        <v>96.5</v>
      </c>
      <c r="I52" s="23" t="n">
        <f aca="true">IF(H52="","",VLOOKUP(H52,WeightClasses!$A$2:$E$17,IF(LEFT(G52,1)="F",IF(YEAR(TODAY())-F52&lt;24,4,2),IF(YEAR(TODAY())-F52&lt;24,5,3)),1))</f>
        <v>105</v>
      </c>
      <c r="J52" s="24" t="s">
        <v>4</v>
      </c>
      <c r="K52" s="25" t="n">
        <v>125</v>
      </c>
      <c r="L52" s="24" t="s">
        <v>1</v>
      </c>
      <c r="M52" s="25" t="n">
        <v>125</v>
      </c>
      <c r="N52" s="24" t="s">
        <v>4</v>
      </c>
      <c r="O52" s="25" t="n">
        <v>130</v>
      </c>
      <c r="P52" s="26" t="n">
        <f aca="false">IF(OR(K52&lt;&gt;0,M52&lt;&gt;0,O52&lt;&gt;0),MAX(IF(J52=$S$1,K52,0),IF(L52=$S$1,M52,0),IF(N52=$S$1,O52,0)),"")</f>
        <v>125</v>
      </c>
      <c r="Q52" s="27" t="n">
        <f aca="false">+P52</f>
        <v>125</v>
      </c>
      <c r="R52" s="28" t="n">
        <f aca="false">IF(AND(Q52&lt;&gt;"",ISNUMBER(Q52)),S52*Q52,"")</f>
        <v>58.24925</v>
      </c>
      <c r="S52" s="28" t="n">
        <f aca="false">IF(OR(H52="",H52=0),0, ROUND(100/(VLOOKUP($G52,'IPF GL Formula'!$A$4:$F$11,3,0)-VLOOKUP($G52,'IPF GL Formula'!$A$4:$F$11,4,0)*EXP(-VLOOKUP($G52,'IPF GL Formula'!$A$4:$F$11,5,0)*H52)),6))</f>
        <v>0.465994</v>
      </c>
    </row>
    <row r="53" customFormat="false" ht="14.4" hidden="false" customHeight="false" outlineLevel="0" collapsed="false">
      <c r="A53" s="17"/>
      <c r="B53" s="18"/>
      <c r="C53" s="34" t="s">
        <v>150</v>
      </c>
      <c r="D53" s="30"/>
      <c r="E53" s="32"/>
      <c r="F53" s="32"/>
      <c r="G53" s="33"/>
      <c r="H53" s="22"/>
      <c r="I53" s="23" t="str">
        <f aca="true">IF(H53="","",VLOOKUP(H53,WeightClasses!$A$2:$E$17,IF(LEFT(G53,1)="F",IF(YEAR(TODAY())-F53&lt;24,4,2),IF(YEAR(TODAY())-F53&lt;24,5,3)),1))</f>
        <v/>
      </c>
      <c r="J53" s="24"/>
      <c r="K53" s="25"/>
      <c r="L53" s="24"/>
      <c r="M53" s="25"/>
      <c r="N53" s="24"/>
      <c r="O53" s="25"/>
      <c r="P53" s="26" t="str">
        <f aca="false">IF(OR(K53&lt;&gt;0,M53&lt;&gt;0,O53&lt;&gt;0),MAX(IF(J53=$S$1,K53,0),IF(L53=$S$1,M53,0),IF(N53=$S$1,O53,0)),"")</f>
        <v/>
      </c>
      <c r="Q53" s="27" t="str">
        <f aca="false">+P53</f>
        <v/>
      </c>
      <c r="R53" s="28" t="str">
        <f aca="false">IF(AND(Q53&lt;&gt;"",ISNUMBER(Q53)),S53*Q53,"")</f>
        <v/>
      </c>
      <c r="S53" s="28" t="n">
        <f aca="false">IF(OR(H53="",H53=0),0, ROUND(100/(VLOOKUP($G53,'IPF GL Formula'!$A$4:$F$11,3,0)-VLOOKUP($G53,'IPF GL Formula'!$A$4:$F$11,4,0)*EXP(-VLOOKUP($G53,'IPF GL Formula'!$A$4:$F$11,5,0)*H53)),6))</f>
        <v>0</v>
      </c>
    </row>
    <row r="54" customFormat="false" ht="14.4" hidden="false" customHeight="false" outlineLevel="0" collapsed="false">
      <c r="A54" s="68" t="n">
        <v>1</v>
      </c>
      <c r="B54" s="68" t="n">
        <v>40</v>
      </c>
      <c r="C54" s="30" t="s">
        <v>151</v>
      </c>
      <c r="D54" s="30" t="s">
        <v>152</v>
      </c>
      <c r="E54" s="32" t="s">
        <v>69</v>
      </c>
      <c r="F54" s="32" t="s">
        <v>153</v>
      </c>
      <c r="G54" s="33" t="s">
        <v>61</v>
      </c>
      <c r="H54" s="22" t="n">
        <v>111.4</v>
      </c>
      <c r="I54" s="23" t="s">
        <v>154</v>
      </c>
      <c r="J54" s="24" t="s">
        <v>1</v>
      </c>
      <c r="K54" s="25" t="n">
        <v>127.5</v>
      </c>
      <c r="L54" s="24" t="s">
        <v>1</v>
      </c>
      <c r="M54" s="25" t="n">
        <v>132.5</v>
      </c>
      <c r="N54" s="24" t="s">
        <v>4</v>
      </c>
      <c r="O54" s="25" t="n">
        <v>137.5</v>
      </c>
      <c r="P54" s="26" t="n">
        <f aca="false">IF(OR(K54&lt;&gt;0,M54&lt;&gt;0,O54&lt;&gt;0),MAX(IF(J54=$S$1,K54,0),IF(L54=$S$1,M54,0),IF(N54=$S$1,O54,0)),"")</f>
        <v>132.5</v>
      </c>
      <c r="Q54" s="27" t="n">
        <f aca="false">+P54</f>
        <v>132.5</v>
      </c>
      <c r="R54" s="28" t="n">
        <f aca="false">IF(AND(Q54&lt;&gt;"",ISNUMBER(Q54)),S54*Q54,"")</f>
        <v>57.75145</v>
      </c>
      <c r="S54" s="28" t="n">
        <f aca="false">IF(OR(H54="",H54=0),0, ROUND(100/(VLOOKUP($G54,'IPF GL Formula'!$A$4:$F$11,3,0)-VLOOKUP($G54,'IPF GL Formula'!$A$4:$F$11,4,0)*EXP(-VLOOKUP($G54,'IPF GL Formula'!$A$4:$F$11,5,0)*H54)),6))</f>
        <v>0.43586</v>
      </c>
    </row>
    <row r="55" customFormat="false" ht="14.4" hidden="false" customHeight="false" outlineLevel="0" collapsed="false">
      <c r="A55" s="68" t="n">
        <v>2</v>
      </c>
      <c r="B55" s="68" t="n">
        <v>40</v>
      </c>
      <c r="C55" s="30" t="s">
        <v>155</v>
      </c>
      <c r="D55" s="30" t="s">
        <v>156</v>
      </c>
      <c r="E55" s="45" t="s">
        <v>69</v>
      </c>
      <c r="F55" s="45" t="n">
        <v>2001</v>
      </c>
      <c r="G55" s="33" t="s">
        <v>61</v>
      </c>
      <c r="H55" s="22" t="n">
        <v>117.25</v>
      </c>
      <c r="I55" s="23" t="s">
        <v>154</v>
      </c>
      <c r="J55" s="24" t="s">
        <v>1</v>
      </c>
      <c r="K55" s="25" t="n">
        <v>120</v>
      </c>
      <c r="L55" s="24" t="s">
        <v>1</v>
      </c>
      <c r="M55" s="25" t="n">
        <v>125</v>
      </c>
      <c r="N55" s="24" t="s">
        <v>4</v>
      </c>
      <c r="O55" s="25" t="n">
        <v>130</v>
      </c>
      <c r="P55" s="26" t="n">
        <f aca="false">IF(OR(K55&lt;&gt;0,M55&lt;&gt;0,O55&lt;&gt;0),MAX(IF(J55=$S$1,K55,0),IF(L55=$S$1,M55,0),IF(N55=$S$1,O55,0)),"")</f>
        <v>125</v>
      </c>
      <c r="Q55" s="27" t="n">
        <f aca="false">+P55</f>
        <v>125</v>
      </c>
      <c r="R55" s="28" t="n">
        <f aca="false">IF(AND(Q55&lt;&gt;"",ISNUMBER(Q55)),S55*Q55,"")</f>
        <v>53.265375</v>
      </c>
      <c r="S55" s="28" t="n">
        <f aca="false">IF(OR(H55="",H55=0),0, ROUND(100/(VLOOKUP($G55,'IPF GL Formula'!$A$4:$F$11,3,0)-VLOOKUP($G55,'IPF GL Formula'!$A$4:$F$11,4,0)*EXP(-VLOOKUP($G55,'IPF GL Formula'!$A$4:$F$11,5,0)*H55)),6))</f>
        <v>0.426123</v>
      </c>
    </row>
    <row r="56" customFormat="false" ht="14.4" hidden="false" customHeight="false" outlineLevel="0" collapsed="false">
      <c r="A56" s="68"/>
      <c r="B56" s="68"/>
      <c r="C56" s="68"/>
      <c r="D56" s="68"/>
      <c r="E56" s="17"/>
      <c r="F56" s="17"/>
      <c r="G56" s="33"/>
      <c r="H56" s="22"/>
      <c r="I56" s="23" t="str">
        <f aca="true">IF(H56="","",VLOOKUP(H56,WeightClasses!$A$2:$E$17,IF(LEFT(G56,1)="F",IF(YEAR(TODAY())-F56&lt;24,4,2),IF(YEAR(TODAY())-F56&lt;24,5,3)),1))</f>
        <v/>
      </c>
      <c r="J56" s="24"/>
      <c r="K56" s="25"/>
      <c r="L56" s="24"/>
      <c r="M56" s="25"/>
      <c r="N56" s="24"/>
      <c r="O56" s="25"/>
      <c r="P56" s="26" t="str">
        <f aca="false">IF(OR(K56&lt;&gt;0,M56&lt;&gt;0,O56&lt;&gt;0),MAX(IF(J56=$S$1,K56,0),IF(L56=$S$1,M56,0),IF(N56=$S$1,O56,0)),"")</f>
        <v/>
      </c>
      <c r="Q56" s="27" t="str">
        <f aca="false">+P56</f>
        <v/>
      </c>
      <c r="R56" s="28" t="str">
        <f aca="false">IF(AND(Q56&lt;&gt;"",ISNUMBER(Q56)),S56*Q56,"")</f>
        <v/>
      </c>
      <c r="S56" s="28" t="n">
        <f aca="false">IF(OR(H56="",H56=0),0, ROUND(100/(VLOOKUP($G56,'IPF GL Formula'!$A$4:$F$11,3,0)-VLOOKUP($G56,'IPF GL Formula'!$A$4:$F$11,4,0)*EXP(-VLOOKUP($G56,'IPF GL Formula'!$A$4:$F$11,5,0)*H56)),6))</f>
        <v>0</v>
      </c>
    </row>
    <row r="57" customFormat="false" ht="14.4" hidden="false" customHeight="false" outlineLevel="0" collapsed="false">
      <c r="E57" s="12"/>
    </row>
    <row r="58" customFormat="false" ht="14.4" hidden="false" customHeight="false" outlineLevel="0" collapsed="false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customFormat="false" ht="14.4" hidden="false" customHeight="false" outlineLevel="0" collapsed="false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customFormat="false" ht="14.4" hidden="false" customHeight="false" outlineLevel="0" collapsed="false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customFormat="false" ht="14.4" hidden="false" customHeight="false" outlineLevel="0" collapsed="false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customFormat="false" ht="14.4" hidden="false" customHeight="false" outlineLevel="0" collapsed="false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customFormat="false" ht="14.4" hidden="false" customHeight="false" outlineLevel="0" collapsed="false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customFormat="false" ht="14.4" hidden="false" customHeight="false" outlineLevel="0" collapsed="false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customFormat="false" ht="14.4" hidden="false" customHeight="false" outlineLevel="0" collapsed="false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customFormat="false" ht="14.4" hidden="false" customHeight="false" outlineLevel="0" collapsed="false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customFormat="false" ht="14.4" hidden="false" customHeight="false" outlineLevel="0" collapsed="false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customFormat="false" ht="14.4" hidden="false" customHeight="false" outlineLevel="0" collapsed="false">
      <c r="A68" s="70"/>
    </row>
    <row r="69" customFormat="false" ht="14.4" hidden="false" customHeight="false" outlineLevel="0" collapsed="false">
      <c r="A69" s="70"/>
    </row>
    <row r="70" customFormat="false" ht="14.4" hidden="false" customHeight="false" outlineLevel="0" collapsed="false">
      <c r="A70" s="70"/>
    </row>
    <row r="71" customFormat="false" ht="14.4" hidden="false" customHeight="false" outlineLevel="0" collapsed="false">
      <c r="A71" s="70"/>
    </row>
    <row r="78" customFormat="false" ht="14.4" hidden="false" customHeight="false" outlineLevel="0" collapsed="false">
      <c r="C78" s="66" t="s">
        <v>86</v>
      </c>
    </row>
    <row r="79" customFormat="false" ht="14.4" hidden="false" customHeight="false" outlineLevel="0" collapsed="false">
      <c r="C79" s="66" t="s">
        <v>53</v>
      </c>
    </row>
    <row r="80" customFormat="false" ht="14.4" hidden="false" customHeight="false" outlineLevel="0" collapsed="false">
      <c r="C80" s="71" t="s">
        <v>38</v>
      </c>
    </row>
    <row r="81" customFormat="false" ht="14.4" hidden="false" customHeight="false" outlineLevel="0" collapsed="false">
      <c r="C81" s="65" t="s">
        <v>99</v>
      </c>
    </row>
    <row r="82" customFormat="false" ht="14.4" hidden="false" customHeight="false" outlineLevel="0" collapsed="false">
      <c r="C82" s="65" t="s">
        <v>94</v>
      </c>
    </row>
    <row r="83" customFormat="false" ht="26.4" hidden="false" customHeight="false" outlineLevel="0" collapsed="false">
      <c r="C83" s="65" t="s">
        <v>122</v>
      </c>
    </row>
    <row r="84" customFormat="false" ht="14.4" hidden="false" customHeight="false" outlineLevel="0" collapsed="false">
      <c r="C84" s="66" t="s">
        <v>143</v>
      </c>
    </row>
    <row r="1048576" customFormat="false" ht="12.8" hidden="false" customHeight="false" outlineLevel="0" collapsed="false"/>
  </sheetData>
  <mergeCells count="6">
    <mergeCell ref="E1:Q1"/>
    <mergeCell ref="E2:Q2"/>
    <mergeCell ref="E3:Q3"/>
    <mergeCell ref="J7:K7"/>
    <mergeCell ref="L7:M7"/>
    <mergeCell ref="N7:O7"/>
  </mergeCells>
  <conditionalFormatting sqref="O45:O53 P45:P56 M8:M11 K8:K11 O8:P44 M12:M53 K12:K53">
    <cfRule type="expression" priority="2" aboveAverage="0" equalAverage="0" bottom="0" percent="0" rank="0" text="" dxfId="18">
      <formula>AND(J8=$S$2)</formula>
    </cfRule>
  </conditionalFormatting>
  <conditionalFormatting sqref="M8:M11 K8:K11 O8:O53 M12:M53 K12:K53">
    <cfRule type="expression" priority="3" aboveAverage="0" equalAverage="0" bottom="0" percent="0" rank="0" text="" dxfId="19">
      <formula>AND(J8=$S$1)</formula>
    </cfRule>
  </conditionalFormatting>
  <conditionalFormatting sqref="P8:P56">
    <cfRule type="expression" priority="4" aboveAverage="0" equalAverage="0" bottom="0" percent="0" rank="0" text="" dxfId="20">
      <formula>AND(O8=$S$1)</formula>
    </cfRule>
  </conditionalFormatting>
  <conditionalFormatting sqref="L10 N10 L8 N8 L16:L53 N16:N53 J8:J53 L12:L14 N12:N14">
    <cfRule type="cellIs" priority="5" operator="equal" aboveAverage="0" equalAverage="0" bottom="0" percent="0" rank="0" text="" dxfId="21">
      <formula>$S$2</formula>
    </cfRule>
  </conditionalFormatting>
  <conditionalFormatting sqref="L10 N10 L8 N8 L16:L53 N16:N53 J8:J53 L12:L14 N12:N14">
    <cfRule type="cellIs" priority="6" operator="equal" aboveAverage="0" equalAverage="0" bottom="0" percent="0" rank="0" text="" dxfId="22">
      <formula>$S$1</formula>
    </cfRule>
  </conditionalFormatting>
  <conditionalFormatting sqref="L11">
    <cfRule type="cellIs" priority="7" operator="equal" aboveAverage="0" equalAverage="0" bottom="0" percent="0" rank="0" text="" dxfId="23">
      <formula>$S$2</formula>
    </cfRule>
  </conditionalFormatting>
  <conditionalFormatting sqref="L11">
    <cfRule type="cellIs" priority="8" operator="equal" aboveAverage="0" equalAverage="0" bottom="0" percent="0" rank="0" text="" dxfId="24">
      <formula>$S$1</formula>
    </cfRule>
  </conditionalFormatting>
  <conditionalFormatting sqref="L9">
    <cfRule type="cellIs" priority="9" operator="equal" aboveAverage="0" equalAverage="0" bottom="0" percent="0" rank="0" text="" dxfId="25">
      <formula>$S$2</formula>
    </cfRule>
  </conditionalFormatting>
  <conditionalFormatting sqref="L9">
    <cfRule type="cellIs" priority="10" operator="equal" aboveAverage="0" equalAverage="0" bottom="0" percent="0" rank="0" text="" dxfId="26">
      <formula>$S$1</formula>
    </cfRule>
  </conditionalFormatting>
  <conditionalFormatting sqref="N11">
    <cfRule type="cellIs" priority="11" operator="equal" aboveAverage="0" equalAverage="0" bottom="0" percent="0" rank="0" text="" dxfId="27">
      <formula>$S$2</formula>
    </cfRule>
  </conditionalFormatting>
  <conditionalFormatting sqref="N11">
    <cfRule type="cellIs" priority="12" operator="equal" aboveAverage="0" equalAverage="0" bottom="0" percent="0" rank="0" text="" dxfId="28">
      <formula>$S$1</formula>
    </cfRule>
  </conditionalFormatting>
  <conditionalFormatting sqref="N9">
    <cfRule type="cellIs" priority="13" operator="equal" aboveAverage="0" equalAverage="0" bottom="0" percent="0" rank="0" text="" dxfId="29">
      <formula>$S$2</formula>
    </cfRule>
  </conditionalFormatting>
  <conditionalFormatting sqref="N9">
    <cfRule type="cellIs" priority="14" operator="equal" aboveAverage="0" equalAverage="0" bottom="0" percent="0" rank="0" text="" dxfId="30">
      <formula>$S$1</formula>
    </cfRule>
  </conditionalFormatting>
  <conditionalFormatting sqref="S8:S56">
    <cfRule type="cellIs" priority="15" operator="equal" aboveAverage="0" equalAverage="0" bottom="0" percent="0" rank="0" text="" dxfId="31">
      <formula>0</formula>
    </cfRule>
  </conditionalFormatting>
  <conditionalFormatting sqref="M54:M56 K54:K56 O54:O56">
    <cfRule type="expression" priority="16" aboveAverage="0" equalAverage="0" bottom="0" percent="0" rank="0" text="" dxfId="32">
      <formula>AND(J54=$S$2)</formula>
    </cfRule>
  </conditionalFormatting>
  <conditionalFormatting sqref="M54:M56 K54:K56 O54:O56">
    <cfRule type="expression" priority="17" aboveAverage="0" equalAverage="0" bottom="0" percent="0" rank="0" text="" dxfId="33">
      <formula>AND(J54=$S$1)</formula>
    </cfRule>
  </conditionalFormatting>
  <conditionalFormatting sqref="L54:L56 N54:N56 J54:J56">
    <cfRule type="cellIs" priority="18" operator="equal" aboveAverage="0" equalAverage="0" bottom="0" percent="0" rank="0" text="" dxfId="34">
      <formula>$S$2</formula>
    </cfRule>
  </conditionalFormatting>
  <conditionalFormatting sqref="L54:L56 N54:N56 J54:J56">
    <cfRule type="cellIs" priority="19" operator="equal" aboveAverage="0" equalAverage="0" bottom="0" percent="0" rank="0" text="" dxfId="35">
      <formula>$S$1</formula>
    </cfRule>
  </conditionalFormatting>
  <conditionalFormatting sqref="M59 K59 O59">
    <cfRule type="expression" priority="20" aboveAverage="0" equalAverage="0" bottom="0" percent="0" rank="0" text="" dxfId="36">
      <formula>AND(J59=$S$2)</formula>
    </cfRule>
  </conditionalFormatting>
  <conditionalFormatting sqref="M59 K59 O59">
    <cfRule type="expression" priority="21" aboveAverage="0" equalAverage="0" bottom="0" percent="0" rank="0" text="" dxfId="37">
      <formula>AND(J59=$S$1)</formula>
    </cfRule>
  </conditionalFormatting>
  <conditionalFormatting sqref="L59 N59 J59">
    <cfRule type="cellIs" priority="22" operator="equal" aboveAverage="0" equalAverage="0" bottom="0" percent="0" rank="0" text="" dxfId="38">
      <formula>$S$2</formula>
    </cfRule>
  </conditionalFormatting>
  <conditionalFormatting sqref="L59 N59 J59">
    <cfRule type="cellIs" priority="23" operator="equal" aboveAverage="0" equalAverage="0" bottom="0" percent="0" rank="0" text="" dxfId="39">
      <formula>$S$1</formula>
    </cfRule>
  </conditionalFormatting>
  <conditionalFormatting sqref="P59">
    <cfRule type="expression" priority="24" aboveAverage="0" equalAverage="0" bottom="0" percent="0" rank="0" text="" dxfId="40">
      <formula>AND(O59=$S$2)</formula>
    </cfRule>
  </conditionalFormatting>
  <conditionalFormatting sqref="P59">
    <cfRule type="expression" priority="25" aboveAverage="0" equalAverage="0" bottom="0" percent="0" rank="0" text="" dxfId="41">
      <formula>AND(O59=$S$1)</formula>
    </cfRule>
  </conditionalFormatting>
  <conditionalFormatting sqref="S59">
    <cfRule type="cellIs" priority="26" operator="equal" aboveAverage="0" equalAverage="0" bottom="0" percent="0" rank="0" text="" dxfId="42">
      <formula>0</formula>
    </cfRule>
  </conditionalFormatting>
  <conditionalFormatting sqref="M60 K60 O60">
    <cfRule type="expression" priority="27" aboveAverage="0" equalAverage="0" bottom="0" percent="0" rank="0" text="" dxfId="43">
      <formula>AND(J60=$S$2)</formula>
    </cfRule>
  </conditionalFormatting>
  <conditionalFormatting sqref="M60 K60 O60">
    <cfRule type="expression" priority="28" aboveAverage="0" equalAverage="0" bottom="0" percent="0" rank="0" text="" dxfId="44">
      <formula>AND(J60=$S$1)</formula>
    </cfRule>
  </conditionalFormatting>
  <conditionalFormatting sqref="L60 N60 J60">
    <cfRule type="cellIs" priority="29" operator="equal" aboveAverage="0" equalAverage="0" bottom="0" percent="0" rank="0" text="" dxfId="45">
      <formula>$S$2</formula>
    </cfRule>
  </conditionalFormatting>
  <conditionalFormatting sqref="L60 N60 J60">
    <cfRule type="cellIs" priority="30" operator="equal" aboveAverage="0" equalAverage="0" bottom="0" percent="0" rank="0" text="" dxfId="46">
      <formula>$S$1</formula>
    </cfRule>
  </conditionalFormatting>
  <conditionalFormatting sqref="P60">
    <cfRule type="expression" priority="31" aboveAverage="0" equalAverage="0" bottom="0" percent="0" rank="0" text="" dxfId="47">
      <formula>AND(O60=$S$2)</formula>
    </cfRule>
  </conditionalFormatting>
  <conditionalFormatting sqref="P60">
    <cfRule type="expression" priority="32" aboveAverage="0" equalAverage="0" bottom="0" percent="0" rank="0" text="" dxfId="48">
      <formula>AND(O60=$S$1)</formula>
    </cfRule>
  </conditionalFormatting>
  <conditionalFormatting sqref="S60">
    <cfRule type="cellIs" priority="33" operator="equal" aboveAverage="0" equalAverage="0" bottom="0" percent="0" rank="0" text="" dxfId="49">
      <formula>0</formula>
    </cfRule>
  </conditionalFormatting>
  <conditionalFormatting sqref="M61 K61 O61">
    <cfRule type="expression" priority="34" aboveAverage="0" equalAverage="0" bottom="0" percent="0" rank="0" text="" dxfId="50">
      <formula>AND(J61=$S$2)</formula>
    </cfRule>
  </conditionalFormatting>
  <conditionalFormatting sqref="M61 K61 O61">
    <cfRule type="expression" priority="35" aboveAverage="0" equalAverage="0" bottom="0" percent="0" rank="0" text="" dxfId="51">
      <formula>AND(J61=$S$1)</formula>
    </cfRule>
  </conditionalFormatting>
  <conditionalFormatting sqref="L61 N61 J61">
    <cfRule type="cellIs" priority="36" operator="equal" aboveAverage="0" equalAverage="0" bottom="0" percent="0" rank="0" text="" dxfId="52">
      <formula>$S$2</formula>
    </cfRule>
  </conditionalFormatting>
  <conditionalFormatting sqref="L61 N61 J61">
    <cfRule type="cellIs" priority="37" operator="equal" aboveAverage="0" equalAverage="0" bottom="0" percent="0" rank="0" text="" dxfId="53">
      <formula>$S$1</formula>
    </cfRule>
  </conditionalFormatting>
  <conditionalFormatting sqref="P61">
    <cfRule type="expression" priority="38" aboveAverage="0" equalAverage="0" bottom="0" percent="0" rank="0" text="" dxfId="54">
      <formula>AND(O61=$S$2)</formula>
    </cfRule>
  </conditionalFormatting>
  <conditionalFormatting sqref="P61">
    <cfRule type="expression" priority="39" aboveAverage="0" equalAverage="0" bottom="0" percent="0" rank="0" text="" dxfId="55">
      <formula>AND(O61=$S$1)</formula>
    </cfRule>
  </conditionalFormatting>
  <conditionalFormatting sqref="S61">
    <cfRule type="cellIs" priority="40" operator="equal" aboveAverage="0" equalAverage="0" bottom="0" percent="0" rank="0" text="" dxfId="56">
      <formula>0</formula>
    </cfRule>
  </conditionalFormatting>
  <conditionalFormatting sqref="M63 K63 O63">
    <cfRule type="expression" priority="41" aboveAverage="0" equalAverage="0" bottom="0" percent="0" rank="0" text="" dxfId="57">
      <formula>AND(J63=$S$2)</formula>
    </cfRule>
  </conditionalFormatting>
  <conditionalFormatting sqref="M63 K63 O63">
    <cfRule type="expression" priority="42" aboveAverage="0" equalAverage="0" bottom="0" percent="0" rank="0" text="" dxfId="58">
      <formula>AND(J63=$S$1)</formula>
    </cfRule>
  </conditionalFormatting>
  <conditionalFormatting sqref="L63 N63 J63">
    <cfRule type="cellIs" priority="43" operator="equal" aboveAverage="0" equalAverage="0" bottom="0" percent="0" rank="0" text="" dxfId="59">
      <formula>$S$2</formula>
    </cfRule>
  </conditionalFormatting>
  <conditionalFormatting sqref="L63 N63 J63">
    <cfRule type="cellIs" priority="44" operator="equal" aboveAverage="0" equalAverage="0" bottom="0" percent="0" rank="0" text="" dxfId="60">
      <formula>$S$1</formula>
    </cfRule>
  </conditionalFormatting>
  <conditionalFormatting sqref="P63">
    <cfRule type="expression" priority="45" aboveAverage="0" equalAverage="0" bottom="0" percent="0" rank="0" text="" dxfId="61">
      <formula>AND(O63=$S$2)</formula>
    </cfRule>
  </conditionalFormatting>
  <conditionalFormatting sqref="P63">
    <cfRule type="expression" priority="46" aboveAverage="0" equalAverage="0" bottom="0" percent="0" rank="0" text="" dxfId="62">
      <formula>AND(O63=$S$1)</formula>
    </cfRule>
  </conditionalFormatting>
  <conditionalFormatting sqref="S63">
    <cfRule type="cellIs" priority="47" operator="equal" aboveAverage="0" equalAverage="0" bottom="0" percent="0" rank="0" text="" dxfId="63">
      <formula>0</formula>
    </cfRule>
  </conditionalFormatting>
  <conditionalFormatting sqref="M64 K64 O64">
    <cfRule type="expression" priority="48" aboveAverage="0" equalAverage="0" bottom="0" percent="0" rank="0" text="" dxfId="64">
      <formula>AND(J64=$S$2)</formula>
    </cfRule>
  </conditionalFormatting>
  <conditionalFormatting sqref="M64 K64 O64">
    <cfRule type="expression" priority="49" aboveAverage="0" equalAverage="0" bottom="0" percent="0" rank="0" text="" dxfId="65">
      <formula>AND(J64=$S$1)</formula>
    </cfRule>
  </conditionalFormatting>
  <conditionalFormatting sqref="L64 N64 J64">
    <cfRule type="cellIs" priority="50" operator="equal" aboveAverage="0" equalAverage="0" bottom="0" percent="0" rank="0" text="" dxfId="66">
      <formula>$S$2</formula>
    </cfRule>
  </conditionalFormatting>
  <conditionalFormatting sqref="L64 N64 J64">
    <cfRule type="cellIs" priority="51" operator="equal" aboveAverage="0" equalAverage="0" bottom="0" percent="0" rank="0" text="" dxfId="67">
      <formula>$S$1</formula>
    </cfRule>
  </conditionalFormatting>
  <conditionalFormatting sqref="P64">
    <cfRule type="expression" priority="52" aboveAverage="0" equalAverage="0" bottom="0" percent="0" rank="0" text="" dxfId="68">
      <formula>AND(O64=$S$2)</formula>
    </cfRule>
  </conditionalFormatting>
  <conditionalFormatting sqref="P64">
    <cfRule type="expression" priority="53" aboveAverage="0" equalAverage="0" bottom="0" percent="0" rank="0" text="" dxfId="69">
      <formula>AND(O64=$S$1)</formula>
    </cfRule>
  </conditionalFormatting>
  <conditionalFormatting sqref="S64">
    <cfRule type="cellIs" priority="54" operator="equal" aboveAverage="0" equalAverage="0" bottom="0" percent="0" rank="0" text="" dxfId="70">
      <formula>0</formula>
    </cfRule>
  </conditionalFormatting>
  <conditionalFormatting sqref="M65 K65 O65">
    <cfRule type="expression" priority="55" aboveAverage="0" equalAverage="0" bottom="0" percent="0" rank="0" text="" dxfId="71">
      <formula>AND(J65=$S$2)</formula>
    </cfRule>
  </conditionalFormatting>
  <conditionalFormatting sqref="M65 K65 O65">
    <cfRule type="expression" priority="56" aboveAverage="0" equalAverage="0" bottom="0" percent="0" rank="0" text="" dxfId="72">
      <formula>AND(J65=$S$1)</formula>
    </cfRule>
  </conditionalFormatting>
  <conditionalFormatting sqref="L65 N65 J65">
    <cfRule type="cellIs" priority="57" operator="equal" aboveAverage="0" equalAverage="0" bottom="0" percent="0" rank="0" text="" dxfId="73">
      <formula>$S$2</formula>
    </cfRule>
  </conditionalFormatting>
  <conditionalFormatting sqref="L65 N65 J65">
    <cfRule type="cellIs" priority="58" operator="equal" aboveAverage="0" equalAverage="0" bottom="0" percent="0" rank="0" text="" dxfId="74">
      <formula>$S$1</formula>
    </cfRule>
  </conditionalFormatting>
  <conditionalFormatting sqref="P65">
    <cfRule type="expression" priority="59" aboveAverage="0" equalAverage="0" bottom="0" percent="0" rank="0" text="" dxfId="75">
      <formula>AND(O65=$S$2)</formula>
    </cfRule>
  </conditionalFormatting>
  <conditionalFormatting sqref="P65">
    <cfRule type="expression" priority="60" aboveAverage="0" equalAverage="0" bottom="0" percent="0" rank="0" text="" dxfId="76">
      <formula>AND(O65=$S$1)</formula>
    </cfRule>
  </conditionalFormatting>
  <conditionalFormatting sqref="S65">
    <cfRule type="cellIs" priority="61" operator="equal" aboveAverage="0" equalAverage="0" bottom="0" percent="0" rank="0" text="" dxfId="77">
      <formula>0</formula>
    </cfRule>
  </conditionalFormatting>
  <conditionalFormatting sqref="N15">
    <cfRule type="cellIs" priority="62" operator="equal" aboveAverage="0" equalAverage="0" bottom="0" percent="0" rank="0" text="" dxfId="78">
      <formula>$S$2</formula>
    </cfRule>
  </conditionalFormatting>
  <conditionalFormatting sqref="N15">
    <cfRule type="cellIs" priority="63" operator="equal" aboveAverage="0" equalAverage="0" bottom="0" percent="0" rank="0" text="" dxfId="79">
      <formula>$S$1</formula>
    </cfRule>
  </conditionalFormatting>
  <conditionalFormatting sqref="L15">
    <cfRule type="cellIs" priority="64" operator="equal" aboveAverage="0" equalAverage="0" bottom="0" percent="0" rank="0" text="" dxfId="80">
      <formula>$S$2</formula>
    </cfRule>
  </conditionalFormatting>
  <conditionalFormatting sqref="L15">
    <cfRule type="cellIs" priority="65" operator="equal" aboveAverage="0" equalAverage="0" bottom="0" percent="0" rank="0" text="" dxfId="81">
      <formula>$S$1</formula>
    </cfRule>
  </conditionalFormatting>
  <dataValidations count="1">
    <dataValidation allowBlank="true" operator="between" showDropDown="false" showErrorMessage="true" showInputMessage="false" sqref="J8:J56 L8:L56 N8:N56 J59:J61 L59:L61 N59:N61 J63:J65 L63:L65 N63:N65" type="list">
      <formula1>$S$1:$S$2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2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4.66"/>
    <col collapsed="false" customWidth="true" hidden="false" outlineLevel="0" max="2" min="2" style="0" width="24.34"/>
    <col collapsed="false" customWidth="true" hidden="false" outlineLevel="0" max="6" min="3" style="0" width="12.66"/>
    <col collapsed="false" customWidth="true" hidden="false" outlineLevel="0" max="25" min="7" style="0" width="8.67"/>
    <col collapsed="false" customWidth="true" hidden="false" outlineLevel="0" max="1025" min="26" style="0" width="14.44"/>
  </cols>
  <sheetData>
    <row r="1" customFormat="false" ht="14.25" hidden="false" customHeight="true" outlineLevel="0" collapsed="false">
      <c r="A1" s="72" t="s">
        <v>157</v>
      </c>
      <c r="B1" s="72"/>
      <c r="C1" s="72"/>
      <c r="D1" s="72"/>
      <c r="E1" s="72"/>
      <c r="F1" s="73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customFormat="false" ht="0.75" hidden="false" customHeight="true" outlineLevel="0" collapsed="false">
      <c r="A2" s="72"/>
      <c r="B2" s="72"/>
      <c r="C2" s="72"/>
      <c r="D2" s="72"/>
      <c r="E2" s="72"/>
      <c r="F2" s="73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customFormat="false" ht="12.75" hidden="false" customHeight="true" outlineLevel="0" collapsed="false">
      <c r="A3" s="75" t="s">
        <v>158</v>
      </c>
      <c r="B3" s="75" t="s">
        <v>159</v>
      </c>
      <c r="C3" s="76" t="s">
        <v>160</v>
      </c>
      <c r="D3" s="76" t="s">
        <v>161</v>
      </c>
      <c r="E3" s="77" t="s">
        <v>162</v>
      </c>
      <c r="F3" s="77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customFormat="false" ht="12.75" hidden="false" customHeight="true" outlineLevel="0" collapsed="false">
      <c r="A4" s="78" t="s">
        <v>163</v>
      </c>
      <c r="B4" s="79" t="s">
        <v>164</v>
      </c>
      <c r="C4" s="80" t="n">
        <v>1199.72839</v>
      </c>
      <c r="D4" s="80" t="n">
        <v>1025.18162</v>
      </c>
      <c r="E4" s="81" t="n">
        <v>0.00921</v>
      </c>
      <c r="F4" s="82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customFormat="false" ht="12.75" hidden="false" customHeight="true" outlineLevel="0" collapsed="false">
      <c r="A5" s="78" t="s">
        <v>61</v>
      </c>
      <c r="B5" s="79" t="s">
        <v>165</v>
      </c>
      <c r="C5" s="80" t="n">
        <v>320.98041</v>
      </c>
      <c r="D5" s="80" t="n">
        <v>281.40258</v>
      </c>
      <c r="E5" s="81" t="n">
        <v>0.01008</v>
      </c>
      <c r="F5" s="82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customFormat="false" ht="12.75" hidden="false" customHeight="true" outlineLevel="0" collapsed="false">
      <c r="A6" s="78" t="s">
        <v>166</v>
      </c>
      <c r="B6" s="79" t="s">
        <v>167</v>
      </c>
      <c r="C6" s="80" t="n">
        <v>1236.25115</v>
      </c>
      <c r="D6" s="80" t="n">
        <v>1449.21864</v>
      </c>
      <c r="E6" s="81" t="n">
        <v>0.01644</v>
      </c>
      <c r="F6" s="82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customFormat="false" ht="12.75" hidden="false" customHeight="true" outlineLevel="0" collapsed="false">
      <c r="A7" s="78" t="s">
        <v>168</v>
      </c>
      <c r="B7" s="79" t="s">
        <v>169</v>
      </c>
      <c r="C7" s="80" t="n">
        <v>381.22073</v>
      </c>
      <c r="D7" s="80" t="n">
        <v>73.79378</v>
      </c>
      <c r="E7" s="81" t="n">
        <v>0.02398</v>
      </c>
      <c r="F7" s="82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customFormat="false" ht="12.75" hidden="false" customHeight="true" outlineLevel="0" collapsed="false">
      <c r="A8" s="78" t="s">
        <v>170</v>
      </c>
      <c r="B8" s="79" t="s">
        <v>171</v>
      </c>
      <c r="C8" s="80" t="n">
        <v>610.32796</v>
      </c>
      <c r="D8" s="80" t="n">
        <v>1045.59282</v>
      </c>
      <c r="E8" s="81" t="n">
        <v>0.03048</v>
      </c>
      <c r="F8" s="82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customFormat="false" ht="12.75" hidden="false" customHeight="true" outlineLevel="0" collapsed="false">
      <c r="A9" s="78" t="s">
        <v>27</v>
      </c>
      <c r="B9" s="79" t="s">
        <v>172</v>
      </c>
      <c r="C9" s="80" t="n">
        <v>142.40398</v>
      </c>
      <c r="D9" s="80" t="n">
        <v>442.52671</v>
      </c>
      <c r="E9" s="81" t="n">
        <v>0.04724</v>
      </c>
      <c r="F9" s="82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customFormat="false" ht="12.75" hidden="false" customHeight="true" outlineLevel="0" collapsed="false">
      <c r="A10" s="78" t="s">
        <v>173</v>
      </c>
      <c r="B10" s="79" t="s">
        <v>174</v>
      </c>
      <c r="C10" s="80" t="n">
        <v>758.63878</v>
      </c>
      <c r="D10" s="80" t="n">
        <v>949.31382</v>
      </c>
      <c r="E10" s="81" t="n">
        <v>0.02435</v>
      </c>
      <c r="F10" s="82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</row>
    <row r="11" customFormat="false" ht="12.75" hidden="false" customHeight="true" outlineLevel="0" collapsed="false">
      <c r="A11" s="78" t="s">
        <v>175</v>
      </c>
      <c r="B11" s="79" t="s">
        <v>176</v>
      </c>
      <c r="C11" s="80" t="n">
        <v>221.82209</v>
      </c>
      <c r="D11" s="80" t="n">
        <v>357.00377</v>
      </c>
      <c r="E11" s="81" t="n">
        <v>0.02937</v>
      </c>
      <c r="F11" s="82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</row>
    <row r="12" customFormat="false" ht="12.75" hidden="false" customHeight="true" outlineLevel="0" collapsed="false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</row>
    <row r="13" customFormat="false" ht="12.75" hidden="false" customHeight="true" outlineLevel="0" collapsed="false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</row>
    <row r="14" customFormat="false" ht="12.75" hidden="false" customHeight="true" outlineLevel="0" collapsed="false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</row>
    <row r="15" customFormat="false" ht="12.75" hidden="false" customHeight="true" outlineLevel="0" collapsed="false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</row>
    <row r="16" customFormat="false" ht="12.75" hidden="false" customHeight="true" outlineLevel="0" collapsed="false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</row>
    <row r="17" customFormat="false" ht="12.75" hidden="false" customHeight="true" outlineLevel="0" collapsed="false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</row>
    <row r="18" customFormat="false" ht="12.75" hidden="false" customHeight="true" outlineLevel="0" collapsed="false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</row>
    <row r="19" customFormat="false" ht="12.75" hidden="false" customHeight="true" outlineLevel="0" collapsed="false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</row>
    <row r="20" customFormat="false" ht="12.75" hidden="false" customHeight="true" outlineLevel="0" collapsed="false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</row>
    <row r="21" customFormat="false" ht="12.75" hidden="false" customHeight="true" outlineLevel="0" collapsed="false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</row>
    <row r="22" customFormat="false" ht="12.75" hidden="false" customHeight="true" outlineLevel="0" collapsed="false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</row>
    <row r="23" customFormat="false" ht="12.75" hidden="false" customHeight="true" outlineLevel="0" collapsed="false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</row>
    <row r="24" customFormat="false" ht="12.75" hidden="false" customHeight="true" outlineLevel="0" collapsed="false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</row>
    <row r="25" customFormat="false" ht="12.75" hidden="false" customHeight="true" outlineLevel="0" collapsed="false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</row>
    <row r="26" customFormat="false" ht="12.75" hidden="false" customHeight="true" outlineLevel="0" collapsed="false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</row>
    <row r="27" customFormat="false" ht="12.75" hidden="false" customHeight="true" outlineLevel="0" collapsed="false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</row>
    <row r="28" customFormat="false" ht="12.75" hidden="false" customHeight="true" outlineLevel="0" collapsed="false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</row>
    <row r="29" customFormat="false" ht="12.75" hidden="false" customHeight="true" outlineLevel="0" collapsed="false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</row>
    <row r="30" customFormat="false" ht="12.75" hidden="false" customHeight="true" outlineLevel="0" collapsed="false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</row>
    <row r="31" customFormat="false" ht="12.75" hidden="false" customHeight="true" outlineLevel="0" collapsed="false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</row>
    <row r="32" customFormat="false" ht="12.75" hidden="false" customHeight="true" outlineLevel="0" collapsed="false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</row>
    <row r="33" customFormat="false" ht="12.75" hidden="false" customHeight="true" outlineLevel="0" collapsed="false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</row>
    <row r="34" customFormat="false" ht="12.75" hidden="false" customHeight="true" outlineLevel="0" collapsed="false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</row>
    <row r="35" customFormat="false" ht="12.75" hidden="false" customHeight="true" outlineLevel="0" collapsed="false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</row>
    <row r="36" customFormat="false" ht="12.75" hidden="false" customHeight="true" outlineLevel="0" collapsed="false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  <row r="37" customFormat="false" ht="12.75" hidden="false" customHeight="true" outlineLevel="0" collapsed="false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</row>
    <row r="38" customFormat="false" ht="12.75" hidden="false" customHeight="true" outlineLevel="0" collapsed="false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</row>
    <row r="39" customFormat="false" ht="12.75" hidden="false" customHeight="true" outlineLevel="0" collapsed="false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</row>
    <row r="40" customFormat="false" ht="12.75" hidden="false" customHeight="true" outlineLevel="0" collapsed="false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</row>
    <row r="41" customFormat="false" ht="12.75" hidden="false" customHeight="true" outlineLevel="0" collapsed="false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</row>
    <row r="42" customFormat="false" ht="12.75" hidden="false" customHeight="true" outlineLevel="0" collapsed="false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</row>
    <row r="43" customFormat="false" ht="12.75" hidden="false" customHeight="true" outlineLevel="0" collapsed="false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</row>
    <row r="44" customFormat="false" ht="12.75" hidden="false" customHeight="true" outlineLevel="0" collapsed="false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</row>
    <row r="45" customFormat="false" ht="12.75" hidden="false" customHeight="true" outlineLevel="0" collapsed="false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</row>
    <row r="46" customFormat="false" ht="12.75" hidden="false" customHeight="true" outlineLevel="0" collapsed="false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</row>
    <row r="47" customFormat="false" ht="12.75" hidden="false" customHeight="true" outlineLevel="0" collapsed="false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</row>
    <row r="48" customFormat="false" ht="12.75" hidden="false" customHeight="true" outlineLevel="0" collapsed="false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</row>
    <row r="49" customFormat="false" ht="12.75" hidden="false" customHeight="true" outlineLevel="0" collapsed="false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</row>
    <row r="50" customFormat="false" ht="12.75" hidden="false" customHeight="true" outlineLevel="0" collapsed="false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</row>
    <row r="51" customFormat="false" ht="12.75" hidden="false" customHeight="true" outlineLevel="0" collapsed="false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</row>
    <row r="52" customFormat="false" ht="12.75" hidden="false" customHeight="true" outlineLevel="0" collapsed="false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</row>
    <row r="53" customFormat="false" ht="12.75" hidden="false" customHeight="true" outlineLevel="0" collapsed="false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</row>
    <row r="54" customFormat="false" ht="12.75" hidden="false" customHeight="true" outlineLevel="0" collapsed="false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</row>
    <row r="55" customFormat="false" ht="12.75" hidden="false" customHeight="true" outlineLevel="0" collapsed="false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</row>
    <row r="56" customFormat="false" ht="12.75" hidden="false" customHeight="true" outlineLevel="0" collapsed="false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</row>
    <row r="57" customFormat="false" ht="12.75" hidden="false" customHeight="true" outlineLevel="0" collapsed="false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</row>
    <row r="58" customFormat="false" ht="12.75" hidden="false" customHeight="true" outlineLevel="0" collapsed="false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</row>
    <row r="59" customFormat="false" ht="12.75" hidden="false" customHeight="true" outlineLevel="0" collapsed="false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</row>
    <row r="60" customFormat="false" ht="12.75" hidden="false" customHeight="true" outlineLevel="0" collapsed="false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</row>
    <row r="61" customFormat="false" ht="12.75" hidden="false" customHeight="true" outlineLevel="0" collapsed="false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</row>
    <row r="62" customFormat="false" ht="12.75" hidden="false" customHeight="true" outlineLevel="0" collapsed="false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</row>
    <row r="63" customFormat="false" ht="12.75" hidden="false" customHeight="true" outlineLevel="0" collapsed="false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</row>
    <row r="64" customFormat="false" ht="12.75" hidden="false" customHeight="true" outlineLevel="0" collapsed="false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</row>
    <row r="65" customFormat="false" ht="12.75" hidden="false" customHeight="true" outlineLevel="0" collapsed="false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</row>
    <row r="66" customFormat="false" ht="12.75" hidden="false" customHeight="true" outlineLevel="0" collapsed="false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</row>
    <row r="67" customFormat="false" ht="12.75" hidden="false" customHeight="true" outlineLevel="0" collapsed="false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</row>
    <row r="68" customFormat="false" ht="12.75" hidden="false" customHeight="true" outlineLevel="0" collapsed="false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</row>
    <row r="69" customFormat="false" ht="12.75" hidden="false" customHeight="true" outlineLevel="0" collapsed="false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</row>
    <row r="70" customFormat="false" ht="12.75" hidden="false" customHeight="true" outlineLevel="0" collapsed="false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</row>
    <row r="71" customFormat="false" ht="12.75" hidden="false" customHeight="true" outlineLevel="0" collapsed="false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</row>
    <row r="72" customFormat="false" ht="12.75" hidden="false" customHeight="true" outlineLevel="0" collapsed="false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</row>
    <row r="73" customFormat="false" ht="12.75" hidden="false" customHeight="true" outlineLevel="0" collapsed="false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</row>
    <row r="74" customFormat="false" ht="12.75" hidden="false" customHeight="true" outlineLevel="0" collapsed="false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</row>
    <row r="75" customFormat="false" ht="12.75" hidden="false" customHeight="true" outlineLevel="0" collapsed="false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</row>
    <row r="76" customFormat="false" ht="12.75" hidden="false" customHeight="true" outlineLevel="0" collapsed="false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</row>
    <row r="77" customFormat="false" ht="12.75" hidden="false" customHeight="true" outlineLevel="0" collapsed="false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</row>
    <row r="78" customFormat="false" ht="12.75" hidden="false" customHeight="true" outlineLevel="0" collapsed="false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</row>
    <row r="79" customFormat="false" ht="12.75" hidden="false" customHeight="true" outlineLevel="0" collapsed="false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customFormat="false" ht="12.75" hidden="false" customHeight="true" outlineLevel="0" collapsed="false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</row>
    <row r="81" customFormat="false" ht="12.75" hidden="false" customHeight="true" outlineLevel="0" collapsed="false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</row>
    <row r="82" customFormat="false" ht="12.75" hidden="false" customHeight="true" outlineLevel="0" collapsed="false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</row>
    <row r="83" customFormat="false" ht="12.75" hidden="false" customHeight="true" outlineLevel="0" collapsed="false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</row>
    <row r="84" customFormat="false" ht="12.75" hidden="false" customHeight="true" outlineLevel="0" collapsed="false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</row>
    <row r="85" customFormat="false" ht="12.75" hidden="false" customHeight="true" outlineLevel="0" collapsed="false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</row>
    <row r="86" customFormat="false" ht="12.75" hidden="false" customHeight="true" outlineLevel="0" collapsed="false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</row>
    <row r="87" customFormat="false" ht="12.75" hidden="false" customHeight="true" outlineLevel="0" collapsed="false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</row>
    <row r="88" customFormat="false" ht="12.75" hidden="false" customHeight="true" outlineLevel="0" collapsed="false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</row>
    <row r="89" customFormat="false" ht="12.75" hidden="false" customHeight="true" outlineLevel="0" collapsed="false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</row>
    <row r="90" customFormat="false" ht="12.75" hidden="false" customHeight="true" outlineLevel="0" collapsed="false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</row>
    <row r="91" customFormat="false" ht="12.75" hidden="false" customHeight="true" outlineLevel="0" collapsed="false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</row>
    <row r="92" customFormat="false" ht="12.75" hidden="false" customHeight="true" outlineLevel="0" collapsed="false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</row>
    <row r="93" customFormat="false" ht="12.75" hidden="false" customHeight="true" outlineLevel="0" collapsed="false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</row>
    <row r="94" customFormat="false" ht="12.75" hidden="false" customHeight="true" outlineLevel="0" collapsed="false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</row>
    <row r="95" customFormat="false" ht="12.75" hidden="false" customHeight="true" outlineLevel="0" collapsed="false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</row>
    <row r="96" customFormat="false" ht="12.75" hidden="false" customHeight="true" outlineLevel="0" collapsed="false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</row>
    <row r="97" customFormat="false" ht="12.75" hidden="false" customHeight="true" outlineLevel="0" collapsed="false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</row>
    <row r="98" customFormat="false" ht="12.75" hidden="false" customHeight="true" outlineLevel="0" collapsed="false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</row>
    <row r="99" customFormat="false" ht="12.75" hidden="false" customHeight="true" outlineLevel="0" collapsed="false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</row>
    <row r="100" customFormat="false" ht="12.75" hidden="false" customHeight="true" outlineLevel="0" collapsed="false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</row>
    <row r="101" customFormat="false" ht="12.75" hidden="false" customHeight="true" outlineLevel="0" collapsed="false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</row>
    <row r="102" customFormat="false" ht="12.75" hidden="false" customHeight="true" outlineLevel="0" collapsed="false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</row>
    <row r="103" customFormat="false" ht="12.75" hidden="false" customHeight="true" outlineLevel="0" collapsed="false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</row>
    <row r="104" customFormat="false" ht="12.75" hidden="false" customHeight="true" outlineLevel="0" collapsed="false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</row>
    <row r="105" customFormat="false" ht="12.75" hidden="false" customHeight="true" outlineLevel="0" collapsed="false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</row>
    <row r="106" customFormat="false" ht="12.75" hidden="false" customHeight="true" outlineLevel="0" collapsed="false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</row>
    <row r="107" customFormat="false" ht="12.75" hidden="false" customHeight="true" outlineLevel="0" collapsed="false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</row>
    <row r="108" customFormat="false" ht="12.75" hidden="false" customHeight="true" outlineLevel="0" collapsed="false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</row>
    <row r="109" customFormat="false" ht="12.75" hidden="false" customHeight="true" outlineLevel="0" collapsed="false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</row>
    <row r="110" customFormat="false" ht="12.75" hidden="false" customHeight="true" outlineLevel="0" collapsed="false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</row>
    <row r="111" customFormat="false" ht="12.75" hidden="false" customHeight="true" outlineLevel="0" collapsed="false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</row>
    <row r="112" customFormat="false" ht="12.75" hidden="false" customHeight="true" outlineLevel="0" collapsed="false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</row>
    <row r="113" customFormat="false" ht="12.75" hidden="false" customHeight="true" outlineLevel="0" collapsed="false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</row>
    <row r="114" customFormat="false" ht="12.75" hidden="false" customHeight="true" outlineLevel="0" collapsed="false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</row>
    <row r="115" customFormat="false" ht="12.75" hidden="false" customHeight="true" outlineLevel="0" collapsed="false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</row>
    <row r="116" customFormat="false" ht="12.75" hidden="false" customHeight="true" outlineLevel="0" collapsed="false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</row>
    <row r="117" customFormat="false" ht="12.75" hidden="false" customHeight="true" outlineLevel="0" collapsed="false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</row>
    <row r="118" customFormat="false" ht="12.75" hidden="false" customHeight="true" outlineLevel="0" collapsed="false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</row>
    <row r="119" customFormat="false" ht="12.75" hidden="false" customHeight="true" outlineLevel="0" collapsed="false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</row>
    <row r="120" customFormat="false" ht="12.75" hidden="false" customHeight="true" outlineLevel="0" collapsed="false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</row>
    <row r="121" customFormat="false" ht="12.75" hidden="false" customHeight="true" outlineLevel="0" collapsed="false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</row>
    <row r="122" customFormat="false" ht="12.75" hidden="false" customHeight="true" outlineLevel="0" collapsed="false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</row>
    <row r="123" customFormat="false" ht="12.75" hidden="false" customHeight="true" outlineLevel="0" collapsed="false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</row>
    <row r="124" customFormat="false" ht="12.75" hidden="false" customHeight="true" outlineLevel="0" collapsed="false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</row>
    <row r="125" customFormat="false" ht="12.75" hidden="false" customHeight="true" outlineLevel="0" collapsed="false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</row>
    <row r="126" customFormat="false" ht="12.75" hidden="false" customHeight="true" outlineLevel="0" collapsed="false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</row>
    <row r="127" customFormat="false" ht="12.75" hidden="false" customHeight="true" outlineLevel="0" collapsed="false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</row>
    <row r="128" customFormat="false" ht="12.75" hidden="false" customHeight="true" outlineLevel="0" collapsed="false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</row>
    <row r="129" customFormat="false" ht="12.75" hidden="false" customHeight="true" outlineLevel="0" collapsed="false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</row>
    <row r="130" customFormat="false" ht="12.75" hidden="false" customHeight="true" outlineLevel="0" collapsed="false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</row>
    <row r="131" customFormat="false" ht="12.75" hidden="false" customHeight="true" outlineLevel="0" collapsed="false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</row>
    <row r="132" customFormat="false" ht="12.75" hidden="false" customHeight="true" outlineLevel="0" collapsed="false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</row>
    <row r="133" customFormat="false" ht="12.75" hidden="false" customHeight="true" outlineLevel="0" collapsed="false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</row>
    <row r="134" customFormat="false" ht="12.75" hidden="false" customHeight="true" outlineLevel="0" collapsed="false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</row>
    <row r="135" customFormat="false" ht="12.75" hidden="false" customHeight="true" outlineLevel="0" collapsed="false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</row>
    <row r="136" customFormat="false" ht="12.75" hidden="false" customHeight="true" outlineLevel="0" collapsed="false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</row>
    <row r="137" customFormat="false" ht="12.75" hidden="false" customHeight="true" outlineLevel="0" collapsed="false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</row>
    <row r="138" customFormat="false" ht="12.75" hidden="false" customHeight="true" outlineLevel="0" collapsed="false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</row>
    <row r="139" customFormat="false" ht="12.75" hidden="false" customHeight="true" outlineLevel="0" collapsed="false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</row>
    <row r="140" customFormat="false" ht="12.75" hidden="false" customHeight="true" outlineLevel="0" collapsed="false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</row>
    <row r="141" customFormat="false" ht="12.75" hidden="false" customHeight="true" outlineLevel="0" collapsed="false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</row>
    <row r="142" customFormat="false" ht="12.75" hidden="false" customHeight="true" outlineLevel="0" collapsed="false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</row>
    <row r="143" customFormat="false" ht="12.75" hidden="false" customHeight="true" outlineLevel="0" collapsed="false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</row>
    <row r="144" customFormat="false" ht="12.75" hidden="false" customHeight="true" outlineLevel="0" collapsed="false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</row>
    <row r="145" customFormat="false" ht="12.75" hidden="false" customHeight="true" outlineLevel="0" collapsed="false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</row>
    <row r="146" customFormat="false" ht="12.75" hidden="false" customHeight="true" outlineLevel="0" collapsed="false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</row>
    <row r="147" customFormat="false" ht="12.75" hidden="false" customHeight="true" outlineLevel="0" collapsed="false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</row>
    <row r="148" customFormat="false" ht="12.75" hidden="false" customHeight="true" outlineLevel="0" collapsed="false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</row>
    <row r="149" customFormat="false" ht="12.75" hidden="false" customHeight="true" outlineLevel="0" collapsed="false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</row>
    <row r="150" customFormat="false" ht="12.75" hidden="false" customHeight="true" outlineLevel="0" collapsed="false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</row>
    <row r="151" customFormat="false" ht="12.75" hidden="false" customHeight="true" outlineLevel="0" collapsed="false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</row>
    <row r="152" customFormat="false" ht="12.75" hidden="false" customHeight="true" outlineLevel="0" collapsed="false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</row>
    <row r="153" customFormat="false" ht="12.75" hidden="false" customHeight="true" outlineLevel="0" collapsed="false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</row>
    <row r="154" customFormat="false" ht="12.75" hidden="false" customHeight="true" outlineLevel="0" collapsed="false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</row>
    <row r="155" customFormat="false" ht="12.75" hidden="false" customHeight="true" outlineLevel="0" collapsed="false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</row>
    <row r="156" customFormat="false" ht="12.75" hidden="false" customHeight="true" outlineLevel="0" collapsed="false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</row>
    <row r="157" customFormat="false" ht="12.75" hidden="false" customHeight="true" outlineLevel="0" collapsed="false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</row>
    <row r="158" customFormat="false" ht="12.75" hidden="false" customHeight="true" outlineLevel="0" collapsed="false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</row>
    <row r="159" customFormat="false" ht="12.75" hidden="false" customHeight="true" outlineLevel="0" collapsed="false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</row>
    <row r="160" customFormat="false" ht="12.75" hidden="false" customHeight="true" outlineLevel="0" collapsed="false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</row>
    <row r="161" customFormat="false" ht="12.75" hidden="false" customHeight="true" outlineLevel="0" collapsed="false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</row>
    <row r="162" customFormat="false" ht="12.75" hidden="false" customHeight="true" outlineLevel="0" collapsed="false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</row>
    <row r="163" customFormat="false" ht="12.75" hidden="false" customHeight="true" outlineLevel="0" collapsed="false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</row>
    <row r="164" customFormat="false" ht="12.75" hidden="false" customHeight="true" outlineLevel="0" collapsed="false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</row>
    <row r="165" customFormat="false" ht="12.75" hidden="false" customHeight="true" outlineLevel="0" collapsed="false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</row>
    <row r="166" customFormat="false" ht="12.75" hidden="false" customHeight="true" outlineLevel="0" collapsed="false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</row>
    <row r="167" customFormat="false" ht="12.75" hidden="false" customHeight="true" outlineLevel="0" collapsed="false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</row>
    <row r="168" customFormat="false" ht="12.75" hidden="false" customHeight="true" outlineLevel="0" collapsed="false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</row>
    <row r="169" customFormat="false" ht="12.75" hidden="false" customHeight="true" outlineLevel="0" collapsed="false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</row>
    <row r="170" customFormat="false" ht="12.75" hidden="false" customHeight="true" outlineLevel="0" collapsed="false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</row>
    <row r="171" customFormat="false" ht="12.75" hidden="false" customHeight="true" outlineLevel="0" collapsed="false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</row>
    <row r="172" customFormat="false" ht="12.75" hidden="false" customHeight="true" outlineLevel="0" collapsed="false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</row>
    <row r="173" customFormat="false" ht="12.75" hidden="false" customHeight="true" outlineLevel="0" collapsed="false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</row>
    <row r="174" customFormat="false" ht="12.75" hidden="false" customHeight="true" outlineLevel="0" collapsed="false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</row>
    <row r="175" customFormat="false" ht="12.75" hidden="false" customHeight="true" outlineLevel="0" collapsed="false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</row>
    <row r="176" customFormat="false" ht="12.75" hidden="false" customHeight="true" outlineLevel="0" collapsed="false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</row>
    <row r="177" customFormat="false" ht="12.75" hidden="false" customHeight="true" outlineLevel="0" collapsed="false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</row>
    <row r="178" customFormat="false" ht="12.75" hidden="false" customHeight="true" outlineLevel="0" collapsed="false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</row>
    <row r="179" customFormat="false" ht="12.75" hidden="false" customHeight="true" outlineLevel="0" collapsed="false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</row>
    <row r="180" customFormat="false" ht="12.75" hidden="false" customHeight="true" outlineLevel="0" collapsed="false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</row>
    <row r="181" customFormat="false" ht="12.75" hidden="false" customHeight="true" outlineLevel="0" collapsed="false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</row>
    <row r="182" customFormat="false" ht="12.75" hidden="false" customHeight="true" outlineLevel="0" collapsed="false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</row>
    <row r="183" customFormat="false" ht="12.75" hidden="false" customHeight="true" outlineLevel="0" collapsed="false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</row>
    <row r="184" customFormat="false" ht="12.75" hidden="false" customHeight="true" outlineLevel="0" collapsed="false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</row>
    <row r="185" customFormat="false" ht="12.75" hidden="false" customHeight="true" outlineLevel="0" collapsed="false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</row>
    <row r="186" customFormat="false" ht="12.75" hidden="false" customHeight="true" outlineLevel="0" collapsed="false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</row>
    <row r="187" customFormat="false" ht="12.75" hidden="false" customHeight="true" outlineLevel="0" collapsed="false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</row>
    <row r="188" customFormat="false" ht="12.75" hidden="false" customHeight="true" outlineLevel="0" collapsed="false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</row>
    <row r="189" customFormat="false" ht="12.75" hidden="false" customHeight="true" outlineLevel="0" collapsed="false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</row>
    <row r="190" customFormat="false" ht="12.75" hidden="false" customHeight="true" outlineLevel="0" collapsed="false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</row>
    <row r="191" customFormat="false" ht="12.75" hidden="false" customHeight="true" outlineLevel="0" collapsed="false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</row>
    <row r="192" customFormat="false" ht="12.75" hidden="false" customHeight="true" outlineLevel="0" collapsed="false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</row>
    <row r="193" customFormat="false" ht="12.75" hidden="false" customHeight="true" outlineLevel="0" collapsed="false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</row>
    <row r="194" customFormat="false" ht="12.75" hidden="false" customHeight="true" outlineLevel="0" collapsed="false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</row>
    <row r="195" customFormat="false" ht="12.75" hidden="false" customHeight="true" outlineLevel="0" collapsed="false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</row>
    <row r="196" customFormat="false" ht="12.75" hidden="false" customHeight="true" outlineLevel="0" collapsed="false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</row>
    <row r="197" customFormat="false" ht="12.75" hidden="false" customHeight="true" outlineLevel="0" collapsed="false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</row>
    <row r="198" customFormat="false" ht="12.75" hidden="false" customHeight="true" outlineLevel="0" collapsed="false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</row>
    <row r="199" customFormat="false" ht="12.75" hidden="false" customHeight="true" outlineLevel="0" collapsed="false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</row>
    <row r="200" customFormat="false" ht="12.75" hidden="false" customHeight="true" outlineLevel="0" collapsed="false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</row>
    <row r="201" customFormat="false" ht="12.75" hidden="false" customHeight="true" outlineLevel="0" collapsed="false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</row>
    <row r="202" customFormat="false" ht="12.75" hidden="false" customHeight="true" outlineLevel="0" collapsed="false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</row>
    <row r="203" customFormat="false" ht="12.75" hidden="false" customHeight="true" outlineLevel="0" collapsed="false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</row>
    <row r="204" customFormat="false" ht="12.75" hidden="false" customHeight="true" outlineLevel="0" collapsed="false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</row>
    <row r="205" customFormat="false" ht="12.75" hidden="false" customHeight="true" outlineLevel="0" collapsed="false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</row>
    <row r="206" customFormat="false" ht="12.75" hidden="false" customHeight="true" outlineLevel="0" collapsed="false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</row>
    <row r="207" customFormat="false" ht="12.75" hidden="false" customHeight="true" outlineLevel="0" collapsed="false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</row>
    <row r="208" customFormat="false" ht="12.75" hidden="false" customHeight="true" outlineLevel="0" collapsed="false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</row>
    <row r="209" customFormat="false" ht="12.75" hidden="false" customHeight="true" outlineLevel="0" collapsed="false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</row>
    <row r="210" customFormat="false" ht="12.75" hidden="false" customHeight="true" outlineLevel="0" collapsed="false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</row>
    <row r="211" customFormat="false" ht="12.75" hidden="false" customHeight="true" outlineLevel="0" collapsed="false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</row>
    <row r="212" customFormat="false" ht="12.75" hidden="false" customHeight="true" outlineLevel="0" collapsed="false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</row>
    <row r="213" customFormat="false" ht="12.75" hidden="false" customHeight="true" outlineLevel="0" collapsed="false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</row>
    <row r="214" customFormat="false" ht="12.75" hidden="false" customHeight="true" outlineLevel="0" collapsed="false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</row>
    <row r="215" customFormat="false" ht="12.75" hidden="false" customHeight="true" outlineLevel="0" collapsed="false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</row>
    <row r="216" customFormat="false" ht="12.75" hidden="false" customHeight="true" outlineLevel="0" collapsed="false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</row>
    <row r="217" customFormat="false" ht="12.75" hidden="false" customHeight="true" outlineLevel="0" collapsed="false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</row>
    <row r="218" customFormat="false" ht="12.75" hidden="false" customHeight="true" outlineLevel="0" collapsed="false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</row>
    <row r="219" customFormat="false" ht="12.75" hidden="false" customHeight="true" outlineLevel="0" collapsed="false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</row>
    <row r="220" customFormat="false" ht="12.75" hidden="false" customHeight="true" outlineLevel="0" collapsed="false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1:E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6" min="1" style="0" width="8.67"/>
    <col collapsed="false" customWidth="true" hidden="false" outlineLevel="0" max="1025" min="7" style="0" width="14.44"/>
  </cols>
  <sheetData>
    <row r="1" customFormat="false" ht="14.4" hidden="false" customHeight="false" outlineLevel="0" collapsed="false">
      <c r="A1" s="12"/>
      <c r="B1" s="12" t="s">
        <v>177</v>
      </c>
      <c r="C1" s="12" t="s">
        <v>178</v>
      </c>
      <c r="D1" s="12" t="s">
        <v>179</v>
      </c>
      <c r="E1" s="12" t="s">
        <v>180</v>
      </c>
    </row>
    <row r="2" customFormat="false" ht="14.4" hidden="false" customHeight="false" outlineLevel="0" collapsed="false">
      <c r="A2" s="12" t="n">
        <v>10</v>
      </c>
      <c r="B2" s="12" t="n">
        <v>47</v>
      </c>
      <c r="C2" s="12" t="n">
        <v>59</v>
      </c>
      <c r="D2" s="12" t="n">
        <v>43</v>
      </c>
      <c r="E2" s="12" t="n">
        <v>53</v>
      </c>
    </row>
    <row r="3" customFormat="false" ht="14.4" hidden="false" customHeight="false" outlineLevel="0" collapsed="false">
      <c r="A3" s="12" t="n">
        <v>43.01</v>
      </c>
      <c r="B3" s="12" t="n">
        <v>47</v>
      </c>
      <c r="C3" s="12" t="n">
        <v>59</v>
      </c>
      <c r="D3" s="12" t="n">
        <v>47</v>
      </c>
      <c r="E3" s="12" t="n">
        <v>53</v>
      </c>
      <c r="F3" s="83"/>
    </row>
    <row r="4" customFormat="false" ht="14.4" hidden="false" customHeight="false" outlineLevel="0" collapsed="false">
      <c r="A4" s="12" t="n">
        <v>47.01</v>
      </c>
      <c r="B4" s="12" t="n">
        <v>52</v>
      </c>
      <c r="C4" s="12" t="n">
        <v>59</v>
      </c>
      <c r="D4" s="12" t="n">
        <v>52</v>
      </c>
      <c r="E4" s="12" t="n">
        <v>53</v>
      </c>
      <c r="F4" s="83"/>
    </row>
    <row r="5" customFormat="false" ht="14.4" hidden="false" customHeight="false" outlineLevel="0" collapsed="false">
      <c r="A5" s="12" t="n">
        <v>52.01</v>
      </c>
      <c r="B5" s="12" t="n">
        <v>57</v>
      </c>
      <c r="C5" s="12" t="n">
        <v>59</v>
      </c>
      <c r="D5" s="12" t="n">
        <v>57</v>
      </c>
      <c r="E5" s="12" t="n">
        <v>53</v>
      </c>
      <c r="F5" s="83"/>
    </row>
    <row r="6" customFormat="false" ht="14.4" hidden="false" customHeight="false" outlineLevel="0" collapsed="false">
      <c r="A6" s="12" t="n">
        <v>53.01</v>
      </c>
      <c r="B6" s="12" t="n">
        <v>57</v>
      </c>
      <c r="C6" s="12" t="n">
        <v>59</v>
      </c>
      <c r="D6" s="12" t="n">
        <v>57</v>
      </c>
      <c r="E6" s="12" t="n">
        <v>59</v>
      </c>
      <c r="F6" s="50"/>
    </row>
    <row r="7" customFormat="false" ht="14.4" hidden="false" customHeight="false" outlineLevel="0" collapsed="false">
      <c r="A7" s="12" t="n">
        <v>57.01</v>
      </c>
      <c r="B7" s="12" t="n">
        <v>63</v>
      </c>
      <c r="C7" s="12" t="n">
        <v>59</v>
      </c>
      <c r="D7" s="12" t="n">
        <v>63</v>
      </c>
      <c r="E7" s="12" t="n">
        <v>59</v>
      </c>
      <c r="F7" s="83"/>
    </row>
    <row r="8" customFormat="false" ht="14.4" hidden="false" customHeight="false" outlineLevel="0" collapsed="false">
      <c r="A8" s="12" t="n">
        <v>59.01</v>
      </c>
      <c r="B8" s="12" t="n">
        <v>63</v>
      </c>
      <c r="C8" s="12" t="n">
        <v>66</v>
      </c>
      <c r="D8" s="12" t="n">
        <v>63</v>
      </c>
      <c r="E8" s="12" t="n">
        <v>66</v>
      </c>
      <c r="F8" s="50"/>
    </row>
    <row r="9" customFormat="false" ht="14.4" hidden="false" customHeight="false" outlineLevel="0" collapsed="false">
      <c r="A9" s="12" t="n">
        <v>63.01</v>
      </c>
      <c r="B9" s="12" t="n">
        <v>72</v>
      </c>
      <c r="C9" s="12" t="n">
        <v>66</v>
      </c>
      <c r="D9" s="12" t="n">
        <v>72</v>
      </c>
      <c r="E9" s="12" t="n">
        <v>66</v>
      </c>
      <c r="F9" s="83"/>
    </row>
    <row r="10" customFormat="false" ht="14.4" hidden="false" customHeight="false" outlineLevel="0" collapsed="false">
      <c r="A10" s="12" t="n">
        <v>66.01</v>
      </c>
      <c r="B10" s="12" t="n">
        <v>72</v>
      </c>
      <c r="C10" s="12" t="n">
        <v>74</v>
      </c>
      <c r="D10" s="12" t="n">
        <v>72</v>
      </c>
      <c r="E10" s="12" t="n">
        <v>74</v>
      </c>
      <c r="F10" s="50"/>
    </row>
    <row r="11" customFormat="false" ht="14.4" hidden="false" customHeight="false" outlineLevel="0" collapsed="false">
      <c r="A11" s="12" t="n">
        <v>72.01</v>
      </c>
      <c r="B11" s="12" t="n">
        <v>84</v>
      </c>
      <c r="C11" s="12" t="n">
        <v>74</v>
      </c>
      <c r="D11" s="12" t="n">
        <v>84</v>
      </c>
      <c r="E11" s="12" t="n">
        <v>74</v>
      </c>
      <c r="F11" s="83"/>
    </row>
    <row r="12" customFormat="false" ht="14.4" hidden="false" customHeight="false" outlineLevel="0" collapsed="false">
      <c r="A12" s="12" t="n">
        <v>74.01</v>
      </c>
      <c r="B12" s="12" t="n">
        <v>84</v>
      </c>
      <c r="C12" s="12" t="n">
        <v>83</v>
      </c>
      <c r="D12" s="12" t="n">
        <v>84</v>
      </c>
      <c r="E12" s="12" t="n">
        <v>83</v>
      </c>
      <c r="F12" s="83"/>
    </row>
    <row r="13" customFormat="false" ht="14.4" hidden="false" customHeight="false" outlineLevel="0" collapsed="false">
      <c r="A13" s="12" t="n">
        <v>83.01</v>
      </c>
      <c r="B13" s="12" t="n">
        <v>84</v>
      </c>
      <c r="C13" s="12" t="n">
        <v>93</v>
      </c>
      <c r="D13" s="12" t="n">
        <v>84</v>
      </c>
      <c r="E13" s="12" t="n">
        <v>93</v>
      </c>
      <c r="F13" s="50"/>
    </row>
    <row r="14" customFormat="false" ht="14.4" hidden="false" customHeight="false" outlineLevel="0" collapsed="false">
      <c r="A14" s="12" t="n">
        <v>84.01</v>
      </c>
      <c r="B14" s="12" t="s">
        <v>181</v>
      </c>
      <c r="C14" s="12" t="n">
        <v>93</v>
      </c>
      <c r="D14" s="12" t="s">
        <v>181</v>
      </c>
      <c r="E14" s="12" t="n">
        <v>93</v>
      </c>
      <c r="F14" s="83"/>
    </row>
    <row r="15" customFormat="false" ht="14.4" hidden="false" customHeight="false" outlineLevel="0" collapsed="false">
      <c r="A15" s="12" t="n">
        <v>93.01</v>
      </c>
      <c r="B15" s="12" t="s">
        <v>181</v>
      </c>
      <c r="C15" s="12" t="n">
        <v>105</v>
      </c>
      <c r="D15" s="12" t="s">
        <v>181</v>
      </c>
      <c r="E15" s="12" t="n">
        <v>105</v>
      </c>
      <c r="F15" s="50"/>
    </row>
    <row r="16" customFormat="false" ht="14.4" hidden="false" customHeight="false" outlineLevel="0" collapsed="false">
      <c r="A16" s="12" t="n">
        <v>105.01</v>
      </c>
      <c r="B16" s="12" t="s">
        <v>181</v>
      </c>
      <c r="C16" s="12" t="n">
        <v>120</v>
      </c>
      <c r="D16" s="12" t="s">
        <v>181</v>
      </c>
      <c r="E16" s="12" t="n">
        <v>120</v>
      </c>
      <c r="F16" s="50"/>
    </row>
    <row r="17" customFormat="false" ht="14.4" hidden="false" customHeight="false" outlineLevel="0" collapsed="false">
      <c r="A17" s="12" t="n">
        <v>120.01</v>
      </c>
      <c r="B17" s="12" t="s">
        <v>181</v>
      </c>
      <c r="C17" s="12" t="s">
        <v>182</v>
      </c>
      <c r="D17" s="12" t="s">
        <v>181</v>
      </c>
      <c r="E17" s="12" t="s">
        <v>182</v>
      </c>
      <c r="F17" s="50"/>
    </row>
    <row r="18" customFormat="false" ht="14.4" hidden="false" customHeight="false" outlineLevel="0" collapsed="false">
      <c r="A18" s="12"/>
      <c r="B18" s="12"/>
      <c r="C18" s="12"/>
      <c r="D18" s="12"/>
      <c r="E18" s="12"/>
      <c r="F18" s="50"/>
    </row>
    <row r="19" customFormat="false" ht="14.4" hidden="false" customHeight="false" outlineLevel="0" collapsed="false">
      <c r="A19" s="12"/>
      <c r="B19" s="12"/>
      <c r="C19" s="12"/>
      <c r="D19" s="12"/>
      <c r="E19" s="12"/>
      <c r="F19" s="83"/>
    </row>
    <row r="20" customFormat="false" ht="14.4" hidden="false" customHeight="false" outlineLevel="0" collapsed="false">
      <c r="A20" s="12"/>
      <c r="B20" s="12"/>
      <c r="C20" s="12"/>
      <c r="D20" s="12"/>
      <c r="E20" s="12"/>
    </row>
    <row r="21" customFormat="false" ht="15.75" hidden="false" customHeight="true" outlineLevel="0" collapsed="false">
      <c r="A21" s="12"/>
      <c r="B21" s="12"/>
      <c r="C21" s="12"/>
      <c r="D21" s="12"/>
      <c r="E21" s="12"/>
    </row>
    <row r="22" customFormat="false" ht="15.75" hidden="false" customHeight="true" outlineLevel="0" collapsed="false">
      <c r="A22" s="12"/>
      <c r="B22" s="12"/>
      <c r="C22" s="12"/>
      <c r="D22" s="12"/>
      <c r="E22" s="12"/>
    </row>
    <row r="23" customFormat="false" ht="15.75" hidden="false" customHeight="true" outlineLevel="0" collapsed="false">
      <c r="A23" s="12"/>
      <c r="B23" s="12"/>
      <c r="C23" s="12"/>
      <c r="D23" s="12"/>
      <c r="E23" s="12"/>
    </row>
    <row r="24" customFormat="false" ht="15.75" hidden="false" customHeight="true" outlineLevel="0" collapsed="false">
      <c r="A24" s="12"/>
      <c r="B24" s="12"/>
      <c r="C24" s="12"/>
      <c r="D24" s="12"/>
      <c r="E24" s="12"/>
    </row>
    <row r="25" customFormat="false" ht="15.75" hidden="false" customHeight="true" outlineLevel="0" collapsed="false">
      <c r="A25" s="12"/>
      <c r="B25" s="12"/>
      <c r="C25" s="12"/>
      <c r="D25" s="12"/>
      <c r="E25" s="12"/>
    </row>
    <row r="26" customFormat="false" ht="15.75" hidden="false" customHeight="true" outlineLevel="0" collapsed="false">
      <c r="A26" s="12"/>
      <c r="B26" s="12"/>
      <c r="C26" s="12"/>
      <c r="D26" s="12"/>
      <c r="E26" s="12"/>
    </row>
    <row r="27" customFormat="false" ht="15.75" hidden="false" customHeight="true" outlineLevel="0" collapsed="false">
      <c r="A27" s="12"/>
      <c r="B27" s="12"/>
      <c r="C27" s="12"/>
      <c r="D27" s="12"/>
      <c r="E27" s="12"/>
    </row>
    <row r="28" customFormat="false" ht="15.75" hidden="false" customHeight="true" outlineLevel="0" collapsed="false">
      <c r="A28" s="12"/>
      <c r="B28" s="12"/>
      <c r="C28" s="12"/>
      <c r="D28" s="12"/>
      <c r="E28" s="12"/>
    </row>
    <row r="29" customFormat="false" ht="15.75" hidden="false" customHeight="true" outlineLevel="0" collapsed="false">
      <c r="A29" s="12"/>
      <c r="B29" s="12"/>
      <c r="C29" s="12"/>
      <c r="D29" s="12"/>
      <c r="E29" s="12"/>
    </row>
    <row r="30" customFormat="false" ht="15.75" hidden="false" customHeight="true" outlineLevel="0" collapsed="false">
      <c r="A30" s="12"/>
      <c r="B30" s="12"/>
      <c r="C30" s="12"/>
      <c r="D30" s="12"/>
      <c r="E30" s="12"/>
    </row>
    <row r="31" customFormat="false" ht="15.75" hidden="false" customHeight="true" outlineLevel="0" collapsed="false">
      <c r="A31" s="12"/>
      <c r="B31" s="12"/>
      <c r="C31" s="12"/>
      <c r="D31" s="12"/>
      <c r="E31" s="12"/>
    </row>
    <row r="32" customFormat="false" ht="15.75" hidden="false" customHeight="true" outlineLevel="0" collapsed="false">
      <c r="A32" s="12"/>
      <c r="B32" s="12"/>
      <c r="C32" s="12"/>
      <c r="D32" s="12"/>
      <c r="E32" s="12"/>
    </row>
    <row r="33" customFormat="false" ht="15.75" hidden="false" customHeight="true" outlineLevel="0" collapsed="false">
      <c r="A33" s="12"/>
      <c r="B33" s="12"/>
      <c r="C33" s="12"/>
      <c r="D33" s="12"/>
      <c r="E33" s="12"/>
    </row>
    <row r="34" customFormat="false" ht="15.75" hidden="false" customHeight="true" outlineLevel="0" collapsed="false">
      <c r="A34" s="12"/>
      <c r="B34" s="12"/>
      <c r="C34" s="12"/>
      <c r="D34" s="12"/>
      <c r="E34" s="12"/>
    </row>
    <row r="35" customFormat="false" ht="15.75" hidden="false" customHeight="true" outlineLevel="0" collapsed="false">
      <c r="A35" s="12"/>
      <c r="B35" s="12"/>
      <c r="C35" s="12"/>
      <c r="D35" s="12"/>
      <c r="E35" s="12"/>
    </row>
    <row r="36" customFormat="false" ht="15.75" hidden="false" customHeight="true" outlineLevel="0" collapsed="false">
      <c r="A36" s="12"/>
      <c r="B36" s="12"/>
      <c r="C36" s="12"/>
      <c r="D36" s="12"/>
      <c r="E36" s="12"/>
    </row>
    <row r="37" customFormat="false" ht="15.75" hidden="false" customHeight="true" outlineLevel="0" collapsed="false">
      <c r="A37" s="12"/>
      <c r="B37" s="12"/>
      <c r="C37" s="12"/>
      <c r="D37" s="12"/>
      <c r="E37" s="12"/>
    </row>
    <row r="38" customFormat="false" ht="15.75" hidden="false" customHeight="true" outlineLevel="0" collapsed="false">
      <c r="A38" s="12"/>
      <c r="B38" s="12"/>
      <c r="C38" s="12"/>
      <c r="D38" s="12"/>
      <c r="E38" s="12"/>
    </row>
    <row r="39" customFormat="false" ht="15.75" hidden="false" customHeight="true" outlineLevel="0" collapsed="false">
      <c r="A39" s="12"/>
      <c r="B39" s="12"/>
      <c r="C39" s="12"/>
      <c r="D39" s="12"/>
      <c r="E39" s="12"/>
    </row>
    <row r="40" customFormat="false" ht="15.75" hidden="false" customHeight="true" outlineLevel="0" collapsed="false">
      <c r="A40" s="12"/>
      <c r="B40" s="12"/>
      <c r="C40" s="12"/>
      <c r="D40" s="12"/>
      <c r="E40" s="12"/>
    </row>
    <row r="41" customFormat="false" ht="15.75" hidden="false" customHeight="true" outlineLevel="0" collapsed="false">
      <c r="A41" s="12"/>
      <c r="B41" s="12"/>
      <c r="C41" s="12"/>
      <c r="D41" s="12"/>
      <c r="E41" s="12"/>
    </row>
    <row r="42" customFormat="false" ht="15.75" hidden="false" customHeight="true" outlineLevel="0" collapsed="false">
      <c r="A42" s="12"/>
      <c r="B42" s="12"/>
      <c r="C42" s="12"/>
      <c r="D42" s="12"/>
      <c r="E42" s="12"/>
    </row>
    <row r="43" customFormat="false" ht="15.75" hidden="false" customHeight="true" outlineLevel="0" collapsed="false">
      <c r="A43" s="12"/>
      <c r="B43" s="12"/>
      <c r="C43" s="12"/>
      <c r="D43" s="12"/>
      <c r="E43" s="12"/>
    </row>
    <row r="44" customFormat="false" ht="15.75" hidden="false" customHeight="true" outlineLevel="0" collapsed="false">
      <c r="A44" s="12"/>
      <c r="B44" s="12"/>
      <c r="C44" s="12"/>
      <c r="D44" s="12"/>
      <c r="E44" s="12"/>
    </row>
    <row r="45" customFormat="false" ht="15.75" hidden="false" customHeight="true" outlineLevel="0" collapsed="false">
      <c r="A45" s="12"/>
      <c r="B45" s="12"/>
      <c r="C45" s="12"/>
      <c r="D45" s="12"/>
      <c r="E45" s="12"/>
    </row>
    <row r="46" customFormat="false" ht="15.75" hidden="false" customHeight="true" outlineLevel="0" collapsed="false">
      <c r="A46" s="12"/>
      <c r="B46" s="12"/>
      <c r="C46" s="12"/>
      <c r="D46" s="12"/>
      <c r="E46" s="12"/>
    </row>
    <row r="47" customFormat="false" ht="15.75" hidden="false" customHeight="true" outlineLevel="0" collapsed="false">
      <c r="A47" s="12"/>
      <c r="B47" s="12"/>
      <c r="C47" s="12"/>
      <c r="D47" s="12"/>
      <c r="E47" s="12"/>
    </row>
    <row r="48" customFormat="false" ht="15.75" hidden="false" customHeight="true" outlineLevel="0" collapsed="false">
      <c r="A48" s="12"/>
      <c r="B48" s="12"/>
      <c r="C48" s="12"/>
      <c r="D48" s="12"/>
      <c r="E48" s="12"/>
    </row>
    <row r="49" customFormat="false" ht="15.75" hidden="false" customHeight="true" outlineLevel="0" collapsed="false">
      <c r="A49" s="12"/>
      <c r="B49" s="12"/>
      <c r="C49" s="12"/>
      <c r="D49" s="12"/>
      <c r="E49" s="12"/>
    </row>
    <row r="50" customFormat="false" ht="15.75" hidden="false" customHeight="true" outlineLevel="0" collapsed="false">
      <c r="A50" s="12"/>
      <c r="B50" s="12"/>
      <c r="C50" s="12"/>
      <c r="D50" s="12"/>
      <c r="E50" s="12"/>
    </row>
    <row r="51" customFormat="false" ht="15.75" hidden="false" customHeight="true" outlineLevel="0" collapsed="false">
      <c r="A51" s="12"/>
      <c r="B51" s="12"/>
      <c r="C51" s="12"/>
      <c r="D51" s="12"/>
      <c r="E51" s="12"/>
    </row>
    <row r="52" customFormat="false" ht="15.75" hidden="false" customHeight="true" outlineLevel="0" collapsed="false">
      <c r="A52" s="12"/>
      <c r="B52" s="12"/>
      <c r="C52" s="12"/>
      <c r="D52" s="12"/>
      <c r="E52" s="12"/>
    </row>
    <row r="53" customFormat="false" ht="15.75" hidden="false" customHeight="true" outlineLevel="0" collapsed="false">
      <c r="A53" s="12"/>
      <c r="B53" s="12"/>
      <c r="C53" s="12"/>
      <c r="D53" s="12"/>
      <c r="E53" s="12"/>
    </row>
    <row r="54" customFormat="false" ht="15.75" hidden="false" customHeight="true" outlineLevel="0" collapsed="false">
      <c r="A54" s="12"/>
      <c r="B54" s="12"/>
      <c r="C54" s="12"/>
      <c r="D54" s="12"/>
      <c r="E54" s="12"/>
    </row>
    <row r="55" customFormat="false" ht="15.75" hidden="false" customHeight="true" outlineLevel="0" collapsed="false">
      <c r="A55" s="12"/>
      <c r="B55" s="12"/>
      <c r="C55" s="12"/>
      <c r="D55" s="12"/>
      <c r="E55" s="12"/>
    </row>
    <row r="56" customFormat="false" ht="15.75" hidden="false" customHeight="true" outlineLevel="0" collapsed="false">
      <c r="A56" s="12"/>
      <c r="B56" s="12"/>
      <c r="C56" s="12"/>
      <c r="D56" s="12"/>
      <c r="E56" s="12"/>
    </row>
    <row r="57" customFormat="false" ht="15.75" hidden="false" customHeight="true" outlineLevel="0" collapsed="false">
      <c r="A57" s="12"/>
      <c r="B57" s="12"/>
      <c r="C57" s="12"/>
      <c r="D57" s="12"/>
      <c r="E57" s="12"/>
    </row>
    <row r="58" customFormat="false" ht="15.75" hidden="false" customHeight="true" outlineLevel="0" collapsed="false">
      <c r="A58" s="12"/>
      <c r="B58" s="12"/>
      <c r="C58" s="12"/>
      <c r="D58" s="12"/>
      <c r="E58" s="12"/>
    </row>
    <row r="59" customFormat="false" ht="15.75" hidden="false" customHeight="true" outlineLevel="0" collapsed="false">
      <c r="A59" s="12"/>
      <c r="B59" s="12"/>
      <c r="C59" s="12"/>
      <c r="D59" s="12"/>
      <c r="E59" s="12"/>
    </row>
    <row r="60" customFormat="false" ht="15.75" hidden="false" customHeight="true" outlineLevel="0" collapsed="false">
      <c r="A60" s="12"/>
      <c r="B60" s="12"/>
      <c r="C60" s="12"/>
      <c r="D60" s="12"/>
      <c r="E60" s="12"/>
    </row>
    <row r="61" customFormat="false" ht="15.75" hidden="false" customHeight="true" outlineLevel="0" collapsed="false">
      <c r="A61" s="12"/>
      <c r="B61" s="12"/>
      <c r="C61" s="12"/>
      <c r="D61" s="12"/>
      <c r="E61" s="12"/>
    </row>
    <row r="62" customFormat="false" ht="15.75" hidden="false" customHeight="true" outlineLevel="0" collapsed="false">
      <c r="A62" s="12"/>
      <c r="B62" s="12"/>
      <c r="C62" s="12"/>
      <c r="D62" s="12"/>
      <c r="E62" s="12"/>
    </row>
    <row r="63" customFormat="false" ht="15.75" hidden="false" customHeight="true" outlineLevel="0" collapsed="false">
      <c r="A63" s="12"/>
      <c r="B63" s="12"/>
      <c r="C63" s="12"/>
      <c r="D63" s="12"/>
      <c r="E63" s="12"/>
    </row>
    <row r="64" customFormat="false" ht="15.75" hidden="false" customHeight="true" outlineLevel="0" collapsed="false">
      <c r="A64" s="12"/>
      <c r="B64" s="12"/>
      <c r="C64" s="12"/>
      <c r="D64" s="12"/>
      <c r="E64" s="12"/>
    </row>
    <row r="65" customFormat="false" ht="15.75" hidden="false" customHeight="true" outlineLevel="0" collapsed="false">
      <c r="A65" s="12"/>
      <c r="B65" s="12"/>
      <c r="C65" s="12"/>
      <c r="D65" s="12"/>
      <c r="E65" s="12"/>
    </row>
    <row r="66" customFormat="false" ht="15.75" hidden="false" customHeight="true" outlineLevel="0" collapsed="false">
      <c r="A66" s="12"/>
      <c r="B66" s="12"/>
      <c r="C66" s="12"/>
      <c r="D66" s="12"/>
      <c r="E66" s="12"/>
    </row>
    <row r="67" customFormat="false" ht="15.75" hidden="false" customHeight="true" outlineLevel="0" collapsed="false">
      <c r="A67" s="12"/>
      <c r="B67" s="12"/>
      <c r="C67" s="12"/>
      <c r="D67" s="12"/>
      <c r="E67" s="12"/>
    </row>
    <row r="68" customFormat="false" ht="15.75" hidden="false" customHeight="true" outlineLevel="0" collapsed="false">
      <c r="A68" s="12"/>
      <c r="B68" s="12"/>
      <c r="C68" s="12"/>
      <c r="D68" s="12"/>
      <c r="E68" s="12"/>
    </row>
    <row r="69" customFormat="false" ht="15.75" hidden="false" customHeight="true" outlineLevel="0" collapsed="false">
      <c r="A69" s="12"/>
      <c r="B69" s="12"/>
      <c r="C69" s="12"/>
      <c r="D69" s="12"/>
      <c r="E69" s="12"/>
    </row>
    <row r="70" customFormat="false" ht="15.75" hidden="false" customHeight="true" outlineLevel="0" collapsed="false">
      <c r="A70" s="12"/>
      <c r="B70" s="12"/>
      <c r="C70" s="12"/>
      <c r="D70" s="12"/>
      <c r="E70" s="12"/>
    </row>
    <row r="71" customFormat="false" ht="15.75" hidden="false" customHeight="true" outlineLevel="0" collapsed="false">
      <c r="A71" s="12"/>
      <c r="B71" s="12"/>
      <c r="C71" s="12"/>
      <c r="D71" s="12"/>
      <c r="E71" s="12"/>
    </row>
    <row r="72" customFormat="false" ht="15.75" hidden="false" customHeight="true" outlineLevel="0" collapsed="false">
      <c r="A72" s="12"/>
      <c r="B72" s="12"/>
      <c r="C72" s="12"/>
      <c r="D72" s="12"/>
      <c r="E72" s="12"/>
    </row>
    <row r="73" customFormat="false" ht="15.75" hidden="false" customHeight="true" outlineLevel="0" collapsed="false">
      <c r="A73" s="12"/>
      <c r="B73" s="12"/>
      <c r="C73" s="12"/>
      <c r="D73" s="12"/>
      <c r="E73" s="12"/>
    </row>
    <row r="74" customFormat="false" ht="15.75" hidden="false" customHeight="true" outlineLevel="0" collapsed="false">
      <c r="A74" s="12"/>
      <c r="B74" s="12"/>
      <c r="C74" s="12"/>
      <c r="D74" s="12"/>
      <c r="E74" s="12"/>
    </row>
    <row r="75" customFormat="false" ht="15.75" hidden="false" customHeight="true" outlineLevel="0" collapsed="false">
      <c r="A75" s="12"/>
      <c r="B75" s="12"/>
      <c r="C75" s="12"/>
      <c r="D75" s="12"/>
      <c r="E75" s="12"/>
    </row>
    <row r="76" customFormat="false" ht="15.75" hidden="false" customHeight="true" outlineLevel="0" collapsed="false">
      <c r="A76" s="12"/>
      <c r="B76" s="12"/>
      <c r="C76" s="12"/>
      <c r="D76" s="12"/>
      <c r="E76" s="12"/>
    </row>
    <row r="77" customFormat="false" ht="15.75" hidden="false" customHeight="true" outlineLevel="0" collapsed="false">
      <c r="A77" s="12"/>
      <c r="B77" s="12"/>
      <c r="C77" s="12"/>
      <c r="D77" s="12"/>
      <c r="E77" s="12"/>
    </row>
    <row r="78" customFormat="false" ht="15.75" hidden="false" customHeight="true" outlineLevel="0" collapsed="false">
      <c r="A78" s="12"/>
      <c r="B78" s="12"/>
      <c r="C78" s="12"/>
      <c r="D78" s="12"/>
      <c r="E78" s="12"/>
    </row>
    <row r="79" customFormat="false" ht="15.75" hidden="false" customHeight="true" outlineLevel="0" collapsed="false">
      <c r="A79" s="12"/>
      <c r="B79" s="12"/>
      <c r="C79" s="12"/>
      <c r="D79" s="12"/>
      <c r="E79" s="12"/>
    </row>
    <row r="80" customFormat="false" ht="15.75" hidden="false" customHeight="true" outlineLevel="0" collapsed="false">
      <c r="A80" s="12"/>
      <c r="B80" s="12"/>
      <c r="C80" s="12"/>
      <c r="D80" s="12"/>
      <c r="E80" s="12"/>
    </row>
    <row r="81" customFormat="false" ht="15.75" hidden="false" customHeight="true" outlineLevel="0" collapsed="false">
      <c r="A81" s="12"/>
      <c r="B81" s="12"/>
      <c r="C81" s="12"/>
      <c r="D81" s="12"/>
      <c r="E81" s="12"/>
    </row>
    <row r="82" customFormat="false" ht="15.75" hidden="false" customHeight="true" outlineLevel="0" collapsed="false">
      <c r="A82" s="12"/>
      <c r="B82" s="12"/>
      <c r="C82" s="12"/>
      <c r="D82" s="12"/>
      <c r="E82" s="12"/>
    </row>
    <row r="83" customFormat="false" ht="15.75" hidden="false" customHeight="true" outlineLevel="0" collapsed="false">
      <c r="A83" s="12"/>
      <c r="B83" s="12"/>
      <c r="C83" s="12"/>
      <c r="D83" s="12"/>
      <c r="E83" s="12"/>
    </row>
    <row r="84" customFormat="false" ht="15.75" hidden="false" customHeight="true" outlineLevel="0" collapsed="false">
      <c r="A84" s="12"/>
      <c r="B84" s="12"/>
      <c r="C84" s="12"/>
      <c r="D84" s="12"/>
      <c r="E84" s="12"/>
    </row>
    <row r="85" customFormat="false" ht="15.75" hidden="false" customHeight="true" outlineLevel="0" collapsed="false">
      <c r="A85" s="12"/>
      <c r="B85" s="12"/>
      <c r="C85" s="12"/>
      <c r="D85" s="12"/>
      <c r="E85" s="12"/>
    </row>
    <row r="86" customFormat="false" ht="15.75" hidden="false" customHeight="true" outlineLevel="0" collapsed="false">
      <c r="A86" s="12"/>
      <c r="B86" s="12"/>
      <c r="C86" s="12"/>
      <c r="D86" s="12"/>
      <c r="E86" s="12"/>
    </row>
    <row r="87" customFormat="false" ht="15.75" hidden="false" customHeight="true" outlineLevel="0" collapsed="false">
      <c r="A87" s="12"/>
      <c r="B87" s="12"/>
      <c r="C87" s="12"/>
      <c r="D87" s="12"/>
      <c r="E87" s="12"/>
    </row>
    <row r="88" customFormat="false" ht="15.75" hidden="false" customHeight="true" outlineLevel="0" collapsed="false">
      <c r="A88" s="12"/>
      <c r="B88" s="12"/>
      <c r="C88" s="12"/>
      <c r="D88" s="12"/>
      <c r="E88" s="12"/>
    </row>
    <row r="89" customFormat="false" ht="15.75" hidden="false" customHeight="true" outlineLevel="0" collapsed="false">
      <c r="A89" s="12"/>
      <c r="B89" s="12"/>
      <c r="C89" s="12"/>
      <c r="D89" s="12"/>
      <c r="E89" s="12"/>
    </row>
    <row r="90" customFormat="false" ht="15.75" hidden="false" customHeight="true" outlineLevel="0" collapsed="false">
      <c r="A90" s="12"/>
      <c r="B90" s="12"/>
      <c r="C90" s="12"/>
      <c r="D90" s="12"/>
      <c r="E90" s="12"/>
    </row>
    <row r="91" customFormat="false" ht="15.75" hidden="false" customHeight="true" outlineLevel="0" collapsed="false">
      <c r="A91" s="12"/>
      <c r="B91" s="12"/>
      <c r="C91" s="12"/>
      <c r="D91" s="12"/>
      <c r="E91" s="12"/>
    </row>
    <row r="92" customFormat="false" ht="15.75" hidden="false" customHeight="true" outlineLevel="0" collapsed="false">
      <c r="A92" s="12"/>
      <c r="B92" s="12"/>
      <c r="C92" s="12"/>
      <c r="D92" s="12"/>
      <c r="E92" s="12"/>
    </row>
    <row r="93" customFormat="false" ht="15.75" hidden="false" customHeight="true" outlineLevel="0" collapsed="false">
      <c r="A93" s="12"/>
      <c r="B93" s="12"/>
      <c r="C93" s="12"/>
      <c r="D93" s="12"/>
      <c r="E93" s="12"/>
    </row>
    <row r="94" customFormat="false" ht="15.75" hidden="false" customHeight="true" outlineLevel="0" collapsed="false">
      <c r="A94" s="12"/>
      <c r="B94" s="12"/>
      <c r="C94" s="12"/>
      <c r="D94" s="12"/>
      <c r="E94" s="12"/>
    </row>
    <row r="95" customFormat="false" ht="15.75" hidden="false" customHeight="true" outlineLevel="0" collapsed="false">
      <c r="A95" s="12"/>
      <c r="B95" s="12"/>
      <c r="C95" s="12"/>
      <c r="D95" s="12"/>
      <c r="E95" s="12"/>
    </row>
    <row r="96" customFormat="false" ht="15.75" hidden="false" customHeight="true" outlineLevel="0" collapsed="false">
      <c r="A96" s="12"/>
      <c r="B96" s="12"/>
      <c r="C96" s="12"/>
      <c r="D96" s="12"/>
      <c r="E96" s="12"/>
    </row>
    <row r="97" customFormat="false" ht="15.75" hidden="false" customHeight="true" outlineLevel="0" collapsed="false">
      <c r="A97" s="12"/>
      <c r="B97" s="12"/>
      <c r="C97" s="12"/>
      <c r="D97" s="12"/>
      <c r="E97" s="12"/>
    </row>
    <row r="98" customFormat="false" ht="15.75" hidden="false" customHeight="true" outlineLevel="0" collapsed="false">
      <c r="A98" s="12"/>
      <c r="B98" s="12"/>
      <c r="C98" s="12"/>
      <c r="D98" s="12"/>
      <c r="E98" s="12"/>
    </row>
    <row r="99" customFormat="false" ht="15.75" hidden="false" customHeight="true" outlineLevel="0" collapsed="false">
      <c r="A99" s="12"/>
      <c r="B99" s="12"/>
      <c r="C99" s="12"/>
      <c r="D99" s="12"/>
      <c r="E99" s="12"/>
    </row>
    <row r="100" customFormat="false" ht="15.75" hidden="false" customHeight="true" outlineLevel="0" collapsed="false">
      <c r="A100" s="12"/>
      <c r="B100" s="12"/>
      <c r="C100" s="12"/>
      <c r="D100" s="12"/>
      <c r="E100" s="12"/>
    </row>
    <row r="101" customFormat="false" ht="15.75" hidden="false" customHeight="true" outlineLevel="0" collapsed="false">
      <c r="A101" s="12"/>
      <c r="B101" s="12"/>
      <c r="C101" s="12"/>
      <c r="D101" s="12"/>
      <c r="E101" s="12"/>
    </row>
    <row r="102" customFormat="false" ht="15.75" hidden="false" customHeight="true" outlineLevel="0" collapsed="false">
      <c r="A102" s="12"/>
      <c r="B102" s="12"/>
      <c r="C102" s="12"/>
      <c r="D102" s="12"/>
      <c r="E102" s="12"/>
    </row>
    <row r="103" customFormat="false" ht="15.75" hidden="false" customHeight="true" outlineLevel="0" collapsed="false">
      <c r="A103" s="12"/>
      <c r="B103" s="12"/>
      <c r="C103" s="12"/>
      <c r="D103" s="12"/>
      <c r="E103" s="12"/>
    </row>
    <row r="104" customFormat="false" ht="15.75" hidden="false" customHeight="true" outlineLevel="0" collapsed="false">
      <c r="A104" s="12"/>
      <c r="B104" s="12"/>
      <c r="C104" s="12"/>
      <c r="D104" s="12"/>
      <c r="E104" s="12"/>
    </row>
    <row r="105" customFormat="false" ht="15.75" hidden="false" customHeight="true" outlineLevel="0" collapsed="false">
      <c r="A105" s="12"/>
      <c r="B105" s="12"/>
      <c r="C105" s="12"/>
      <c r="D105" s="12"/>
      <c r="E105" s="12"/>
    </row>
    <row r="106" customFormat="false" ht="15.75" hidden="false" customHeight="true" outlineLevel="0" collapsed="false">
      <c r="A106" s="12"/>
      <c r="B106" s="12"/>
      <c r="C106" s="12"/>
      <c r="D106" s="12"/>
      <c r="E106" s="12"/>
    </row>
    <row r="107" customFormat="false" ht="15.75" hidden="false" customHeight="true" outlineLevel="0" collapsed="false">
      <c r="A107" s="12"/>
      <c r="B107" s="12"/>
      <c r="C107" s="12"/>
      <c r="D107" s="12"/>
      <c r="E107" s="12"/>
    </row>
    <row r="108" customFormat="false" ht="15.75" hidden="false" customHeight="true" outlineLevel="0" collapsed="false">
      <c r="A108" s="12"/>
      <c r="B108" s="12"/>
      <c r="C108" s="12"/>
      <c r="D108" s="12"/>
      <c r="E108" s="12"/>
    </row>
    <row r="109" customFormat="false" ht="15.75" hidden="false" customHeight="true" outlineLevel="0" collapsed="false">
      <c r="A109" s="12"/>
      <c r="B109" s="12"/>
      <c r="C109" s="12"/>
      <c r="D109" s="12"/>
      <c r="E109" s="12"/>
    </row>
    <row r="110" customFormat="false" ht="15.75" hidden="false" customHeight="true" outlineLevel="0" collapsed="false">
      <c r="A110" s="12"/>
      <c r="B110" s="12"/>
      <c r="C110" s="12"/>
      <c r="D110" s="12"/>
      <c r="E110" s="12"/>
    </row>
    <row r="111" customFormat="false" ht="15.75" hidden="false" customHeight="true" outlineLevel="0" collapsed="false">
      <c r="A111" s="12"/>
      <c r="B111" s="12"/>
      <c r="C111" s="12"/>
      <c r="D111" s="12"/>
      <c r="E111" s="12"/>
    </row>
    <row r="112" customFormat="false" ht="15.75" hidden="false" customHeight="true" outlineLevel="0" collapsed="false">
      <c r="A112" s="12"/>
      <c r="B112" s="12"/>
      <c r="C112" s="12"/>
      <c r="D112" s="12"/>
      <c r="E112" s="12"/>
    </row>
    <row r="113" customFormat="false" ht="15.75" hidden="false" customHeight="true" outlineLevel="0" collapsed="false">
      <c r="A113" s="12"/>
      <c r="B113" s="12"/>
      <c r="C113" s="12"/>
      <c r="D113" s="12"/>
      <c r="E113" s="12"/>
    </row>
    <row r="114" customFormat="false" ht="15.75" hidden="false" customHeight="true" outlineLevel="0" collapsed="false">
      <c r="A114" s="12"/>
      <c r="B114" s="12"/>
      <c r="C114" s="12"/>
      <c r="D114" s="12"/>
      <c r="E114" s="12"/>
    </row>
    <row r="115" customFormat="false" ht="15.75" hidden="false" customHeight="true" outlineLevel="0" collapsed="false">
      <c r="A115" s="12"/>
      <c r="B115" s="12"/>
      <c r="C115" s="12"/>
      <c r="D115" s="12"/>
      <c r="E115" s="12"/>
    </row>
    <row r="116" customFormat="false" ht="15.75" hidden="false" customHeight="true" outlineLevel="0" collapsed="false">
      <c r="A116" s="12"/>
      <c r="B116" s="12"/>
      <c r="C116" s="12"/>
      <c r="D116" s="12"/>
      <c r="E116" s="12"/>
    </row>
    <row r="117" customFormat="false" ht="15.75" hidden="false" customHeight="true" outlineLevel="0" collapsed="false">
      <c r="A117" s="12"/>
      <c r="B117" s="12"/>
      <c r="C117" s="12"/>
      <c r="D117" s="12"/>
      <c r="E117" s="12"/>
    </row>
    <row r="118" customFormat="false" ht="15.75" hidden="false" customHeight="true" outlineLevel="0" collapsed="false">
      <c r="A118" s="12"/>
      <c r="B118" s="12"/>
      <c r="C118" s="12"/>
      <c r="D118" s="12"/>
      <c r="E118" s="12"/>
    </row>
    <row r="119" customFormat="false" ht="15.75" hidden="false" customHeight="true" outlineLevel="0" collapsed="false">
      <c r="A119" s="12"/>
      <c r="B119" s="12"/>
      <c r="C119" s="12"/>
      <c r="D119" s="12"/>
      <c r="E119" s="12"/>
    </row>
    <row r="120" customFormat="false" ht="15.75" hidden="false" customHeight="true" outlineLevel="0" collapsed="false">
      <c r="A120" s="12"/>
      <c r="B120" s="12"/>
      <c r="C120" s="12"/>
      <c r="D120" s="12"/>
      <c r="E120" s="12"/>
    </row>
    <row r="121" customFormat="false" ht="15.75" hidden="false" customHeight="true" outlineLevel="0" collapsed="false">
      <c r="A121" s="12"/>
      <c r="B121" s="12"/>
      <c r="C121" s="12"/>
      <c r="D121" s="12"/>
      <c r="E121" s="12"/>
    </row>
    <row r="122" customFormat="false" ht="15.75" hidden="false" customHeight="true" outlineLevel="0" collapsed="false">
      <c r="A122" s="12"/>
      <c r="B122" s="12"/>
      <c r="C122" s="12"/>
      <c r="D122" s="12"/>
      <c r="E122" s="12"/>
    </row>
    <row r="123" customFormat="false" ht="15.75" hidden="false" customHeight="true" outlineLevel="0" collapsed="false">
      <c r="A123" s="12"/>
      <c r="B123" s="12"/>
      <c r="C123" s="12"/>
      <c r="D123" s="12"/>
      <c r="E123" s="12"/>
    </row>
    <row r="124" customFormat="false" ht="15.75" hidden="false" customHeight="true" outlineLevel="0" collapsed="false">
      <c r="A124" s="12"/>
      <c r="B124" s="12"/>
      <c r="C124" s="12"/>
      <c r="D124" s="12"/>
      <c r="E124" s="12"/>
    </row>
    <row r="125" customFormat="false" ht="15.75" hidden="false" customHeight="true" outlineLevel="0" collapsed="false">
      <c r="A125" s="12"/>
      <c r="B125" s="12"/>
      <c r="C125" s="12"/>
      <c r="D125" s="12"/>
      <c r="E125" s="12"/>
    </row>
    <row r="126" customFormat="false" ht="15.75" hidden="false" customHeight="true" outlineLevel="0" collapsed="false">
      <c r="A126" s="12"/>
      <c r="B126" s="12"/>
      <c r="C126" s="12"/>
      <c r="D126" s="12"/>
      <c r="E126" s="12"/>
    </row>
    <row r="127" customFormat="false" ht="15.75" hidden="false" customHeight="true" outlineLevel="0" collapsed="false">
      <c r="A127" s="12"/>
      <c r="B127" s="12"/>
      <c r="C127" s="12"/>
      <c r="D127" s="12"/>
      <c r="E127" s="12"/>
    </row>
    <row r="128" customFormat="false" ht="15.75" hidden="false" customHeight="true" outlineLevel="0" collapsed="false">
      <c r="A128" s="12"/>
      <c r="B128" s="12"/>
      <c r="C128" s="12"/>
      <c r="D128" s="12"/>
      <c r="E128" s="12"/>
    </row>
    <row r="129" customFormat="false" ht="15.75" hidden="false" customHeight="true" outlineLevel="0" collapsed="false">
      <c r="A129" s="12"/>
      <c r="B129" s="12"/>
      <c r="C129" s="12"/>
      <c r="D129" s="12"/>
      <c r="E129" s="12"/>
    </row>
    <row r="130" customFormat="false" ht="15.75" hidden="false" customHeight="true" outlineLevel="0" collapsed="false">
      <c r="A130" s="12"/>
      <c r="B130" s="12"/>
      <c r="C130" s="12"/>
      <c r="D130" s="12"/>
      <c r="E130" s="12"/>
    </row>
    <row r="131" customFormat="false" ht="15.75" hidden="false" customHeight="true" outlineLevel="0" collapsed="false">
      <c r="A131" s="12"/>
      <c r="B131" s="12"/>
      <c r="C131" s="12"/>
      <c r="D131" s="12"/>
      <c r="E131" s="12"/>
    </row>
    <row r="132" customFormat="false" ht="15.75" hidden="false" customHeight="true" outlineLevel="0" collapsed="false">
      <c r="A132" s="12"/>
      <c r="B132" s="12"/>
      <c r="C132" s="12"/>
      <c r="D132" s="12"/>
      <c r="E132" s="12"/>
    </row>
    <row r="133" customFormat="false" ht="15.75" hidden="false" customHeight="true" outlineLevel="0" collapsed="false">
      <c r="A133" s="12"/>
      <c r="B133" s="12"/>
      <c r="C133" s="12"/>
      <c r="D133" s="12"/>
      <c r="E133" s="12"/>
    </row>
    <row r="134" customFormat="false" ht="15.75" hidden="false" customHeight="true" outlineLevel="0" collapsed="false">
      <c r="A134" s="12"/>
      <c r="B134" s="12"/>
      <c r="C134" s="12"/>
      <c r="D134" s="12"/>
      <c r="E134" s="12"/>
    </row>
    <row r="135" customFormat="false" ht="15.75" hidden="false" customHeight="true" outlineLevel="0" collapsed="false">
      <c r="A135" s="12"/>
      <c r="B135" s="12"/>
      <c r="C135" s="12"/>
      <c r="D135" s="12"/>
      <c r="E135" s="12"/>
    </row>
    <row r="136" customFormat="false" ht="15.75" hidden="false" customHeight="true" outlineLevel="0" collapsed="false">
      <c r="A136" s="12"/>
      <c r="B136" s="12"/>
      <c r="C136" s="12"/>
      <c r="D136" s="12"/>
      <c r="E136" s="12"/>
    </row>
    <row r="137" customFormat="false" ht="15.75" hidden="false" customHeight="true" outlineLevel="0" collapsed="false">
      <c r="A137" s="12"/>
      <c r="B137" s="12"/>
      <c r="C137" s="12"/>
      <c r="D137" s="12"/>
      <c r="E137" s="12"/>
    </row>
    <row r="138" customFormat="false" ht="15.75" hidden="false" customHeight="true" outlineLevel="0" collapsed="false">
      <c r="A138" s="12"/>
      <c r="B138" s="12"/>
      <c r="C138" s="12"/>
      <c r="D138" s="12"/>
      <c r="E138" s="12"/>
    </row>
    <row r="139" customFormat="false" ht="15.75" hidden="false" customHeight="true" outlineLevel="0" collapsed="false">
      <c r="A139" s="12"/>
      <c r="B139" s="12"/>
      <c r="C139" s="12"/>
      <c r="D139" s="12"/>
      <c r="E139" s="12"/>
    </row>
    <row r="140" customFormat="false" ht="15.75" hidden="false" customHeight="true" outlineLevel="0" collapsed="false">
      <c r="A140" s="12"/>
      <c r="B140" s="12"/>
      <c r="C140" s="12"/>
      <c r="D140" s="12"/>
      <c r="E140" s="12"/>
    </row>
    <row r="141" customFormat="false" ht="15.75" hidden="false" customHeight="true" outlineLevel="0" collapsed="false">
      <c r="A141" s="12"/>
      <c r="B141" s="12"/>
      <c r="C141" s="12"/>
      <c r="D141" s="12"/>
      <c r="E141" s="12"/>
    </row>
    <row r="142" customFormat="false" ht="15.75" hidden="false" customHeight="true" outlineLevel="0" collapsed="false">
      <c r="A142" s="12"/>
      <c r="B142" s="12"/>
      <c r="C142" s="12"/>
      <c r="D142" s="12"/>
      <c r="E142" s="12"/>
    </row>
    <row r="143" customFormat="false" ht="15.75" hidden="false" customHeight="true" outlineLevel="0" collapsed="false">
      <c r="A143" s="12"/>
      <c r="B143" s="12"/>
      <c r="C143" s="12"/>
      <c r="D143" s="12"/>
      <c r="E143" s="12"/>
    </row>
    <row r="144" customFormat="false" ht="15.75" hidden="false" customHeight="true" outlineLevel="0" collapsed="false">
      <c r="A144" s="12"/>
      <c r="B144" s="12"/>
      <c r="C144" s="12"/>
      <c r="D144" s="12"/>
      <c r="E144" s="12"/>
    </row>
    <row r="145" customFormat="false" ht="15.75" hidden="false" customHeight="true" outlineLevel="0" collapsed="false">
      <c r="A145" s="12"/>
      <c r="B145" s="12"/>
      <c r="C145" s="12"/>
      <c r="D145" s="12"/>
      <c r="E145" s="12"/>
    </row>
    <row r="146" customFormat="false" ht="15.75" hidden="false" customHeight="true" outlineLevel="0" collapsed="false">
      <c r="A146" s="12"/>
      <c r="B146" s="12"/>
      <c r="C146" s="12"/>
      <c r="D146" s="12"/>
      <c r="E146" s="12"/>
    </row>
    <row r="147" customFormat="false" ht="15.75" hidden="false" customHeight="true" outlineLevel="0" collapsed="false">
      <c r="A147" s="12"/>
      <c r="B147" s="12"/>
      <c r="C147" s="12"/>
      <c r="D147" s="12"/>
      <c r="E147" s="12"/>
    </row>
    <row r="148" customFormat="false" ht="15.75" hidden="false" customHeight="true" outlineLevel="0" collapsed="false">
      <c r="A148" s="12"/>
      <c r="B148" s="12"/>
      <c r="C148" s="12"/>
      <c r="D148" s="12"/>
      <c r="E148" s="12"/>
    </row>
    <row r="149" customFormat="false" ht="15.75" hidden="false" customHeight="true" outlineLevel="0" collapsed="false">
      <c r="A149" s="12"/>
      <c r="B149" s="12"/>
      <c r="C149" s="12"/>
      <c r="D149" s="12"/>
      <c r="E149" s="12"/>
    </row>
    <row r="150" customFormat="false" ht="15.75" hidden="false" customHeight="true" outlineLevel="0" collapsed="false">
      <c r="A150" s="12"/>
      <c r="B150" s="12"/>
      <c r="C150" s="12"/>
      <c r="D150" s="12"/>
      <c r="E150" s="12"/>
    </row>
    <row r="151" customFormat="false" ht="15.75" hidden="false" customHeight="true" outlineLevel="0" collapsed="false">
      <c r="A151" s="12"/>
      <c r="B151" s="12"/>
      <c r="C151" s="12"/>
      <c r="D151" s="12"/>
      <c r="E151" s="12"/>
    </row>
    <row r="152" customFormat="false" ht="15.75" hidden="false" customHeight="true" outlineLevel="0" collapsed="false">
      <c r="A152" s="12"/>
      <c r="B152" s="12"/>
      <c r="C152" s="12"/>
      <c r="D152" s="12"/>
      <c r="E152" s="12"/>
    </row>
    <row r="153" customFormat="false" ht="15.75" hidden="false" customHeight="true" outlineLevel="0" collapsed="false">
      <c r="A153" s="12"/>
      <c r="B153" s="12"/>
      <c r="C153" s="12"/>
      <c r="D153" s="12"/>
      <c r="E153" s="12"/>
    </row>
    <row r="154" customFormat="false" ht="15.75" hidden="false" customHeight="true" outlineLevel="0" collapsed="false">
      <c r="A154" s="12"/>
      <c r="B154" s="12"/>
      <c r="C154" s="12"/>
      <c r="D154" s="12"/>
      <c r="E154" s="12"/>
    </row>
    <row r="155" customFormat="false" ht="15.75" hidden="false" customHeight="true" outlineLevel="0" collapsed="false">
      <c r="A155" s="12"/>
      <c r="B155" s="12"/>
      <c r="C155" s="12"/>
      <c r="D155" s="12"/>
      <c r="E155" s="12"/>
    </row>
    <row r="156" customFormat="false" ht="15.75" hidden="false" customHeight="true" outlineLevel="0" collapsed="false">
      <c r="A156" s="12"/>
      <c r="B156" s="12"/>
      <c r="C156" s="12"/>
      <c r="D156" s="12"/>
      <c r="E156" s="12"/>
    </row>
    <row r="157" customFormat="false" ht="15.75" hidden="false" customHeight="true" outlineLevel="0" collapsed="false">
      <c r="A157" s="12"/>
      <c r="B157" s="12"/>
      <c r="C157" s="12"/>
      <c r="D157" s="12"/>
      <c r="E157" s="12"/>
    </row>
    <row r="158" customFormat="false" ht="15.75" hidden="false" customHeight="true" outlineLevel="0" collapsed="false">
      <c r="A158" s="12"/>
      <c r="B158" s="12"/>
      <c r="C158" s="12"/>
      <c r="D158" s="12"/>
      <c r="E158" s="12"/>
    </row>
    <row r="159" customFormat="false" ht="15.75" hidden="false" customHeight="true" outlineLevel="0" collapsed="false">
      <c r="A159" s="12"/>
      <c r="B159" s="12"/>
      <c r="C159" s="12"/>
      <c r="D159" s="12"/>
      <c r="E159" s="12"/>
    </row>
    <row r="160" customFormat="false" ht="15.75" hidden="false" customHeight="true" outlineLevel="0" collapsed="false">
      <c r="A160" s="12"/>
      <c r="B160" s="12"/>
      <c r="C160" s="12"/>
      <c r="D160" s="12"/>
      <c r="E160" s="12"/>
    </row>
    <row r="161" customFormat="false" ht="15.75" hidden="false" customHeight="true" outlineLevel="0" collapsed="false">
      <c r="A161" s="12"/>
      <c r="B161" s="12"/>
      <c r="C161" s="12"/>
      <c r="D161" s="12"/>
      <c r="E161" s="12"/>
    </row>
    <row r="162" customFormat="false" ht="15.75" hidden="false" customHeight="true" outlineLevel="0" collapsed="false">
      <c r="A162" s="12"/>
      <c r="B162" s="12"/>
      <c r="C162" s="12"/>
      <c r="D162" s="12"/>
      <c r="E162" s="12"/>
    </row>
    <row r="163" customFormat="false" ht="15.75" hidden="false" customHeight="true" outlineLevel="0" collapsed="false">
      <c r="A163" s="12"/>
      <c r="B163" s="12"/>
      <c r="C163" s="12"/>
      <c r="D163" s="12"/>
      <c r="E163" s="12"/>
    </row>
    <row r="164" customFormat="false" ht="15.75" hidden="false" customHeight="true" outlineLevel="0" collapsed="false">
      <c r="A164" s="12"/>
      <c r="B164" s="12"/>
      <c r="C164" s="12"/>
      <c r="D164" s="12"/>
      <c r="E164" s="12"/>
    </row>
    <row r="165" customFormat="false" ht="15.75" hidden="false" customHeight="true" outlineLevel="0" collapsed="false">
      <c r="A165" s="12"/>
      <c r="B165" s="12"/>
      <c r="C165" s="12"/>
      <c r="D165" s="12"/>
      <c r="E165" s="12"/>
    </row>
    <row r="166" customFormat="false" ht="15.75" hidden="false" customHeight="true" outlineLevel="0" collapsed="false">
      <c r="A166" s="12"/>
      <c r="B166" s="12"/>
      <c r="C166" s="12"/>
      <c r="D166" s="12"/>
      <c r="E166" s="12"/>
    </row>
    <row r="167" customFormat="false" ht="15.75" hidden="false" customHeight="true" outlineLevel="0" collapsed="false">
      <c r="A167" s="12"/>
      <c r="B167" s="12"/>
      <c r="C167" s="12"/>
      <c r="D167" s="12"/>
      <c r="E167" s="12"/>
    </row>
    <row r="168" customFormat="false" ht="15.75" hidden="false" customHeight="true" outlineLevel="0" collapsed="false">
      <c r="A168" s="12"/>
      <c r="B168" s="12"/>
      <c r="C168" s="12"/>
      <c r="D168" s="12"/>
      <c r="E168" s="12"/>
    </row>
    <row r="169" customFormat="false" ht="15.75" hidden="false" customHeight="true" outlineLevel="0" collapsed="false">
      <c r="A169" s="12"/>
      <c r="B169" s="12"/>
      <c r="C169" s="12"/>
      <c r="D169" s="12"/>
      <c r="E169" s="12"/>
    </row>
    <row r="170" customFormat="false" ht="15.75" hidden="false" customHeight="true" outlineLevel="0" collapsed="false">
      <c r="A170" s="12"/>
      <c r="B170" s="12"/>
      <c r="C170" s="12"/>
      <c r="D170" s="12"/>
      <c r="E170" s="12"/>
    </row>
    <row r="171" customFormat="false" ht="15.75" hidden="false" customHeight="true" outlineLevel="0" collapsed="false">
      <c r="A171" s="12"/>
      <c r="B171" s="12"/>
      <c r="C171" s="12"/>
      <c r="D171" s="12"/>
      <c r="E171" s="12"/>
    </row>
    <row r="172" customFormat="false" ht="15.75" hidden="false" customHeight="true" outlineLevel="0" collapsed="false">
      <c r="A172" s="12"/>
      <c r="B172" s="12"/>
      <c r="C172" s="12"/>
      <c r="D172" s="12"/>
      <c r="E172" s="12"/>
    </row>
    <row r="173" customFormat="false" ht="15.75" hidden="false" customHeight="true" outlineLevel="0" collapsed="false">
      <c r="A173" s="12"/>
      <c r="B173" s="12"/>
      <c r="C173" s="12"/>
      <c r="D173" s="12"/>
      <c r="E173" s="12"/>
    </row>
    <row r="174" customFormat="false" ht="15.75" hidden="false" customHeight="true" outlineLevel="0" collapsed="false">
      <c r="A174" s="12"/>
      <c r="B174" s="12"/>
      <c r="C174" s="12"/>
      <c r="D174" s="12"/>
      <c r="E174" s="12"/>
    </row>
    <row r="175" customFormat="false" ht="15.75" hidden="false" customHeight="true" outlineLevel="0" collapsed="false">
      <c r="A175" s="12"/>
      <c r="B175" s="12"/>
      <c r="C175" s="12"/>
      <c r="D175" s="12"/>
      <c r="E175" s="12"/>
    </row>
    <row r="176" customFormat="false" ht="15.75" hidden="false" customHeight="true" outlineLevel="0" collapsed="false">
      <c r="A176" s="12"/>
      <c r="B176" s="12"/>
      <c r="C176" s="12"/>
      <c r="D176" s="12"/>
      <c r="E176" s="12"/>
    </row>
    <row r="177" customFormat="false" ht="15.75" hidden="false" customHeight="true" outlineLevel="0" collapsed="false">
      <c r="A177" s="12"/>
      <c r="B177" s="12"/>
      <c r="C177" s="12"/>
      <c r="D177" s="12"/>
      <c r="E177" s="12"/>
    </row>
    <row r="178" customFormat="false" ht="15.75" hidden="false" customHeight="true" outlineLevel="0" collapsed="false">
      <c r="A178" s="12"/>
      <c r="B178" s="12"/>
      <c r="C178" s="12"/>
      <c r="D178" s="12"/>
      <c r="E178" s="12"/>
    </row>
    <row r="179" customFormat="false" ht="15.75" hidden="false" customHeight="true" outlineLevel="0" collapsed="false">
      <c r="A179" s="12"/>
      <c r="B179" s="12"/>
      <c r="C179" s="12"/>
      <c r="D179" s="12"/>
      <c r="E179" s="12"/>
    </row>
    <row r="180" customFormat="false" ht="15.75" hidden="false" customHeight="true" outlineLevel="0" collapsed="false">
      <c r="A180" s="12"/>
      <c r="B180" s="12"/>
      <c r="C180" s="12"/>
      <c r="D180" s="12"/>
      <c r="E180" s="12"/>
    </row>
    <row r="181" customFormat="false" ht="15.75" hidden="false" customHeight="true" outlineLevel="0" collapsed="false">
      <c r="A181" s="12"/>
      <c r="B181" s="12"/>
      <c r="C181" s="12"/>
      <c r="D181" s="12"/>
      <c r="E181" s="12"/>
    </row>
    <row r="182" customFormat="false" ht="15.75" hidden="false" customHeight="true" outlineLevel="0" collapsed="false">
      <c r="A182" s="12"/>
      <c r="B182" s="12"/>
      <c r="C182" s="12"/>
      <c r="D182" s="12"/>
      <c r="E182" s="12"/>
    </row>
    <row r="183" customFormat="false" ht="15.75" hidden="false" customHeight="true" outlineLevel="0" collapsed="false">
      <c r="A183" s="12"/>
      <c r="B183" s="12"/>
      <c r="C183" s="12"/>
      <c r="D183" s="12"/>
      <c r="E183" s="12"/>
    </row>
    <row r="184" customFormat="false" ht="15.75" hidden="false" customHeight="true" outlineLevel="0" collapsed="false">
      <c r="A184" s="12"/>
      <c r="B184" s="12"/>
      <c r="C184" s="12"/>
      <c r="D184" s="12"/>
      <c r="E184" s="12"/>
    </row>
    <row r="185" customFormat="false" ht="15.75" hidden="false" customHeight="true" outlineLevel="0" collapsed="false">
      <c r="A185" s="12"/>
      <c r="B185" s="12"/>
      <c r="C185" s="12"/>
      <c r="D185" s="12"/>
      <c r="E185" s="12"/>
    </row>
    <row r="186" customFormat="false" ht="15.75" hidden="false" customHeight="true" outlineLevel="0" collapsed="false">
      <c r="A186" s="12"/>
      <c r="B186" s="12"/>
      <c r="C186" s="12"/>
      <c r="D186" s="12"/>
      <c r="E186" s="12"/>
    </row>
    <row r="187" customFormat="false" ht="15.75" hidden="false" customHeight="true" outlineLevel="0" collapsed="false">
      <c r="A187" s="12"/>
      <c r="B187" s="12"/>
      <c r="C187" s="12"/>
      <c r="D187" s="12"/>
      <c r="E187" s="12"/>
    </row>
    <row r="188" customFormat="false" ht="15.75" hidden="false" customHeight="true" outlineLevel="0" collapsed="false">
      <c r="A188" s="12"/>
      <c r="B188" s="12"/>
      <c r="C188" s="12"/>
      <c r="D188" s="12"/>
      <c r="E188" s="12"/>
    </row>
    <row r="189" customFormat="false" ht="15.75" hidden="false" customHeight="true" outlineLevel="0" collapsed="false">
      <c r="A189" s="12"/>
      <c r="B189" s="12"/>
      <c r="C189" s="12"/>
      <c r="D189" s="12"/>
      <c r="E189" s="12"/>
    </row>
    <row r="190" customFormat="false" ht="15.75" hidden="false" customHeight="true" outlineLevel="0" collapsed="false">
      <c r="A190" s="12"/>
      <c r="B190" s="12"/>
      <c r="C190" s="12"/>
      <c r="D190" s="12"/>
      <c r="E190" s="12"/>
    </row>
    <row r="191" customFormat="false" ht="15.75" hidden="false" customHeight="true" outlineLevel="0" collapsed="false">
      <c r="A191" s="12"/>
      <c r="B191" s="12"/>
      <c r="C191" s="12"/>
      <c r="D191" s="12"/>
      <c r="E191" s="12"/>
    </row>
    <row r="192" customFormat="false" ht="15.75" hidden="false" customHeight="true" outlineLevel="0" collapsed="false">
      <c r="A192" s="12"/>
      <c r="B192" s="12"/>
      <c r="C192" s="12"/>
      <c r="D192" s="12"/>
      <c r="E192" s="12"/>
    </row>
    <row r="193" customFormat="false" ht="15.75" hidden="false" customHeight="true" outlineLevel="0" collapsed="false">
      <c r="A193" s="12"/>
      <c r="B193" s="12"/>
      <c r="C193" s="12"/>
      <c r="D193" s="12"/>
      <c r="E193" s="12"/>
    </row>
    <row r="194" customFormat="false" ht="15.75" hidden="false" customHeight="true" outlineLevel="0" collapsed="false">
      <c r="A194" s="12"/>
      <c r="B194" s="12"/>
      <c r="C194" s="12"/>
      <c r="D194" s="12"/>
      <c r="E194" s="12"/>
    </row>
    <row r="195" customFormat="false" ht="15.75" hidden="false" customHeight="true" outlineLevel="0" collapsed="false">
      <c r="A195" s="12"/>
      <c r="B195" s="12"/>
      <c r="C195" s="12"/>
      <c r="D195" s="12"/>
      <c r="E195" s="12"/>
    </row>
    <row r="196" customFormat="false" ht="15.75" hidden="false" customHeight="true" outlineLevel="0" collapsed="false">
      <c r="A196" s="12"/>
      <c r="B196" s="12"/>
      <c r="C196" s="12"/>
      <c r="D196" s="12"/>
      <c r="E196" s="12"/>
    </row>
    <row r="197" customFormat="false" ht="15.75" hidden="false" customHeight="true" outlineLevel="0" collapsed="false">
      <c r="A197" s="12"/>
      <c r="B197" s="12"/>
      <c r="C197" s="12"/>
      <c r="D197" s="12"/>
      <c r="E197" s="12"/>
    </row>
    <row r="198" customFormat="false" ht="15.75" hidden="false" customHeight="true" outlineLevel="0" collapsed="false">
      <c r="A198" s="12"/>
      <c r="B198" s="12"/>
      <c r="C198" s="12"/>
      <c r="D198" s="12"/>
      <c r="E198" s="12"/>
    </row>
    <row r="199" customFormat="false" ht="15.75" hidden="false" customHeight="true" outlineLevel="0" collapsed="false">
      <c r="A199" s="12"/>
      <c r="B199" s="12"/>
      <c r="C199" s="12"/>
      <c r="D199" s="12"/>
      <c r="E199" s="12"/>
    </row>
    <row r="200" customFormat="false" ht="15.75" hidden="false" customHeight="true" outlineLevel="0" collapsed="false">
      <c r="A200" s="12"/>
      <c r="B200" s="12"/>
      <c r="C200" s="12"/>
      <c r="D200" s="12"/>
      <c r="E200" s="12"/>
    </row>
    <row r="201" customFormat="false" ht="15.75" hidden="false" customHeight="true" outlineLevel="0" collapsed="false">
      <c r="A201" s="12"/>
      <c r="B201" s="12"/>
      <c r="C201" s="12"/>
      <c r="D201" s="12"/>
      <c r="E201" s="12"/>
    </row>
    <row r="202" customFormat="false" ht="15.75" hidden="false" customHeight="true" outlineLevel="0" collapsed="false">
      <c r="A202" s="12"/>
      <c r="B202" s="12"/>
      <c r="C202" s="12"/>
      <c r="D202" s="12"/>
      <c r="E202" s="12"/>
    </row>
    <row r="203" customFormat="false" ht="15.75" hidden="false" customHeight="true" outlineLevel="0" collapsed="false">
      <c r="A203" s="12"/>
      <c r="B203" s="12"/>
      <c r="C203" s="12"/>
      <c r="D203" s="12"/>
      <c r="E203" s="12"/>
    </row>
    <row r="204" customFormat="false" ht="15.75" hidden="false" customHeight="true" outlineLevel="0" collapsed="false">
      <c r="A204" s="12"/>
      <c r="B204" s="12"/>
      <c r="C204" s="12"/>
      <c r="D204" s="12"/>
      <c r="E204" s="12"/>
    </row>
    <row r="205" customFormat="false" ht="15.75" hidden="false" customHeight="true" outlineLevel="0" collapsed="false">
      <c r="A205" s="12"/>
      <c r="B205" s="12"/>
      <c r="C205" s="12"/>
      <c r="D205" s="12"/>
      <c r="E205" s="12"/>
    </row>
    <row r="206" customFormat="false" ht="15.75" hidden="false" customHeight="true" outlineLevel="0" collapsed="false">
      <c r="A206" s="12"/>
      <c r="B206" s="12"/>
      <c r="C206" s="12"/>
      <c r="D206" s="12"/>
      <c r="E206" s="12"/>
    </row>
    <row r="207" customFormat="false" ht="15.75" hidden="false" customHeight="true" outlineLevel="0" collapsed="false">
      <c r="A207" s="12"/>
      <c r="B207" s="12"/>
      <c r="C207" s="12"/>
      <c r="D207" s="12"/>
      <c r="E207" s="12"/>
    </row>
    <row r="208" customFormat="false" ht="15.75" hidden="false" customHeight="true" outlineLevel="0" collapsed="false">
      <c r="A208" s="12"/>
      <c r="B208" s="12"/>
      <c r="C208" s="12"/>
      <c r="D208" s="12"/>
      <c r="E208" s="12"/>
    </row>
    <row r="209" customFormat="false" ht="15.75" hidden="false" customHeight="true" outlineLevel="0" collapsed="false">
      <c r="A209" s="12"/>
      <c r="B209" s="12"/>
      <c r="C209" s="12"/>
      <c r="D209" s="12"/>
      <c r="E209" s="12"/>
    </row>
    <row r="210" customFormat="false" ht="15.75" hidden="false" customHeight="true" outlineLevel="0" collapsed="false">
      <c r="A210" s="12"/>
      <c r="B210" s="12"/>
      <c r="C210" s="12"/>
      <c r="D210" s="12"/>
      <c r="E210" s="12"/>
    </row>
    <row r="211" customFormat="false" ht="15.75" hidden="false" customHeight="true" outlineLevel="0" collapsed="false">
      <c r="A211" s="12"/>
      <c r="B211" s="12"/>
      <c r="C211" s="12"/>
      <c r="D211" s="12"/>
      <c r="E211" s="12"/>
    </row>
    <row r="212" customFormat="false" ht="15.75" hidden="false" customHeight="true" outlineLevel="0" collapsed="false">
      <c r="A212" s="12"/>
      <c r="B212" s="12"/>
      <c r="C212" s="12"/>
      <c r="D212" s="12"/>
      <c r="E212" s="12"/>
    </row>
    <row r="213" customFormat="false" ht="15.75" hidden="false" customHeight="true" outlineLevel="0" collapsed="false">
      <c r="A213" s="12"/>
      <c r="B213" s="12"/>
      <c r="C213" s="12"/>
      <c r="D213" s="12"/>
      <c r="E213" s="12"/>
    </row>
    <row r="214" customFormat="false" ht="15.75" hidden="false" customHeight="true" outlineLevel="0" collapsed="false">
      <c r="A214" s="12"/>
      <c r="B214" s="12"/>
      <c r="C214" s="12"/>
      <c r="D214" s="12"/>
      <c r="E214" s="12"/>
    </row>
    <row r="215" customFormat="false" ht="15.75" hidden="false" customHeight="true" outlineLevel="0" collapsed="false">
      <c r="A215" s="12"/>
      <c r="B215" s="12"/>
      <c r="C215" s="12"/>
      <c r="D215" s="12"/>
      <c r="E215" s="12"/>
    </row>
    <row r="216" customFormat="false" ht="15.75" hidden="false" customHeight="true" outlineLevel="0" collapsed="false">
      <c r="A216" s="12"/>
      <c r="B216" s="12"/>
      <c r="C216" s="12"/>
      <c r="D216" s="12"/>
      <c r="E216" s="12"/>
    </row>
    <row r="217" customFormat="false" ht="15.75" hidden="false" customHeight="true" outlineLevel="0" collapsed="false">
      <c r="A217" s="12"/>
      <c r="B217" s="12"/>
      <c r="C217" s="12"/>
      <c r="D217" s="12"/>
      <c r="E217" s="12"/>
    </row>
    <row r="218" customFormat="false" ht="15.75" hidden="false" customHeight="true" outlineLevel="0" collapsed="false">
      <c r="A218" s="12"/>
      <c r="B218" s="12"/>
      <c r="C218" s="12"/>
      <c r="D218" s="12"/>
      <c r="E218" s="12"/>
    </row>
    <row r="219" customFormat="false" ht="15.75" hidden="false" customHeight="true" outlineLevel="0" collapsed="false">
      <c r="A219" s="12"/>
      <c r="B219" s="12"/>
      <c r="C219" s="12"/>
      <c r="D219" s="12"/>
      <c r="E219" s="12"/>
    </row>
    <row r="220" customFormat="false" ht="15.75" hidden="false" customHeight="true" outlineLevel="0" collapsed="false">
      <c r="A220" s="12"/>
      <c r="B220" s="12"/>
      <c r="C220" s="12"/>
      <c r="D220" s="12"/>
      <c r="E220" s="12"/>
    </row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2020-11-06T11:49:29Z</dcterms:created>
  <dc:creator>Reppod</dc:creator>
  <dc:description/>
  <dc:language>et-EE</dc:language>
  <cp:lastModifiedBy/>
  <dcterms:modified xsi:type="dcterms:W3CDTF">2020-11-07T20:26:13Z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