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ht1" sheetId="1" state="visible" r:id="rId2"/>
    <sheet name="I Group" sheetId="2" state="visible" r:id="rId3"/>
    <sheet name="II Group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<sst xmlns="http://schemas.openxmlformats.org/spreadsheetml/2006/main" count="151" uniqueCount="51">
  <si>
    <t xml:space="preserve">Squat</t>
  </si>
  <si>
    <t xml:space="preserve">Bench press</t>
  </si>
  <si>
    <t xml:space="preserve">Deadlift</t>
  </si>
  <si>
    <t xml:space="preserve">Total</t>
  </si>
  <si>
    <t xml:space="preserve">Lifter</t>
  </si>
  <si>
    <t xml:space="preserve">Birth date</t>
  </si>
  <si>
    <t xml:space="preserve">Bodyweight</t>
  </si>
  <si>
    <t xml:space="preserve">I Attempt</t>
  </si>
  <si>
    <t xml:space="preserve">II Attempt</t>
  </si>
  <si>
    <t xml:space="preserve">III Attempt</t>
  </si>
  <si>
    <t xml:space="preserve">Best lift</t>
  </si>
  <si>
    <t xml:space="preserve">Ipf Points</t>
  </si>
  <si>
    <t xml:space="preserve">Est</t>
  </si>
  <si>
    <t xml:space="preserve">Ave Tüür</t>
  </si>
  <si>
    <t xml:space="preserve">Helena Veelmaa</t>
  </si>
  <si>
    <t xml:space="preserve">Andres Külaviir</t>
  </si>
  <si>
    <t xml:space="preserve">Martin Vahtramäe</t>
  </si>
  <si>
    <t xml:space="preserve">Henry Piralli</t>
  </si>
  <si>
    <t xml:space="preserve">Aimar Kuusnõmm</t>
  </si>
  <si>
    <t xml:space="preserve">Siim Salin</t>
  </si>
  <si>
    <t xml:space="preserve">Fin</t>
  </si>
  <si>
    <t xml:space="preserve">Paulina Suomela</t>
  </si>
  <si>
    <t xml:space="preserve">Mira Virtanen</t>
  </si>
  <si>
    <t xml:space="preserve">Petri Leinonen</t>
  </si>
  <si>
    <t xml:space="preserve">Olof Qvarnström</t>
  </si>
  <si>
    <t xml:space="preserve">Keijo Huttunen</t>
  </si>
  <si>
    <t xml:space="preserve">Ilari Valkonen</t>
  </si>
  <si>
    <t xml:space="preserve">Alexander Lillback</t>
  </si>
  <si>
    <t xml:space="preserve">Swe</t>
  </si>
  <si>
    <t xml:space="preserve">Louice Persson</t>
  </si>
  <si>
    <t xml:space="preserve">Olivia Särnbratt</t>
  </si>
  <si>
    <t xml:space="preserve">Martin Andersson</t>
  </si>
  <si>
    <t xml:space="preserve">Sam Karlborg</t>
  </si>
  <si>
    <t xml:space="preserve">Carl Andersson</t>
  </si>
  <si>
    <t xml:space="preserve">David Wallander</t>
  </si>
  <si>
    <t xml:space="preserve">Johan Liljeblad</t>
  </si>
  <si>
    <t xml:space="preserve">Women</t>
  </si>
  <si>
    <t xml:space="preserve">Men</t>
  </si>
  <si>
    <t xml:space="preserve">Constant1</t>
  </si>
  <si>
    <t xml:space="preserve">310,6700</t>
  </si>
  <si>
    <t xml:space="preserve">Constant2</t>
  </si>
  <si>
    <t xml:space="preserve">Constant3</t>
  </si>
  <si>
    <t xml:space="preserve">Constant4</t>
  </si>
  <si>
    <t xml:space="preserve">Sq</t>
  </si>
  <si>
    <t xml:space="preserve">B</t>
  </si>
  <si>
    <t xml:space="preserve">SB</t>
  </si>
  <si>
    <t xml:space="preserve">Ipf points</t>
  </si>
  <si>
    <t xml:space="preserve">SQ</t>
  </si>
  <si>
    <t xml:space="preserve">20in</t>
  </si>
  <si>
    <t xml:space="preserve">In</t>
  </si>
  <si>
    <t xml:space="preserve">Alexader Lillback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</si>
</sst>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1"/>
      <color rgb="FF000000"/>
      <name val="Calibri"/>
      <family val="2"/>
      <charset val="186"/>
    </font>
    <font>
      <b val="true"/>
      <sz val="11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FC000"/>
        <bgColor rgb="FFFF99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" activeCellId="0" sqref="N1"/>
    </sheetView>
  </sheetViews>
  <sheetFormatPr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20.42"/>
    <col collapsed="false" customWidth="true" hidden="false" outlineLevel="0" max="3" min="3" style="0" width="9.44"/>
    <col collapsed="false" customWidth="true" hidden="false" outlineLevel="0" max="4" min="4" style="0" width="9.72"/>
    <col collapsed="false" customWidth="true" hidden="false" outlineLevel="0" max="5" min="5" style="0" width="10.84"/>
    <col collapsed="false" customWidth="true" hidden="false" outlineLevel="0" max="6" min="6" style="0" width="11.53"/>
    <col collapsed="false" customWidth="true" hidden="false" outlineLevel="0" max="7" min="7" style="0" width="9.44"/>
    <col collapsed="false" customWidth="true" hidden="false" outlineLevel="0" max="8" min="8" style="0" width="9.86"/>
    <col collapsed="false" customWidth="true" hidden="false" outlineLevel="0" max="10" min="9" style="0" width="9.72"/>
    <col collapsed="false" customWidth="true" hidden="false" outlineLevel="0" max="11" min="11" style="0" width="8.67"/>
    <col collapsed="false" customWidth="true" hidden="false" outlineLevel="0" max="12" min="12" style="0" width="9.03"/>
    <col collapsed="false" customWidth="true" hidden="false" outlineLevel="0" max="13" min="13" style="0" width="9.72"/>
    <col collapsed="false" customWidth="true" hidden="false" outlineLevel="0" max="14" min="14" style="0" width="10"/>
    <col collapsed="false" customWidth="true" hidden="false" outlineLevel="0" max="15" min="15" style="0" width="9.44"/>
    <col collapsed="false" customWidth="true" hidden="false" outlineLevel="0" max="16" min="16" style="0" width="8.06"/>
    <col collapsed="false" customWidth="true" hidden="false" outlineLevel="0" max="17" min="17" style="0" width="8.47"/>
    <col collapsed="false" customWidth="true" hidden="false" outlineLevel="0" max="1025" min="18" style="0" width="8.67"/>
  </cols>
  <sheetData>
    <row r="1" customFormat="false" ht="15" hidden="false" customHeight="false" outlineLevel="0" collapsed="false">
      <c r="E1" s="1" t="s">
        <v>0</v>
      </c>
      <c r="I1" s="1" t="s">
        <v>1</v>
      </c>
      <c r="M1" s="1" t="s">
        <v>2</v>
      </c>
      <c r="Q1" s="0" t="s">
        <v>3</v>
      </c>
    </row>
    <row r="2" customFormat="false" ht="15" hidden="false" customHeight="false" outlineLevel="0" collapsed="false"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3" t="s">
        <v>10</v>
      </c>
      <c r="I2" s="2" t="s">
        <v>7</v>
      </c>
      <c r="J2" s="2" t="s">
        <v>8</v>
      </c>
      <c r="K2" s="2" t="s">
        <v>9</v>
      </c>
      <c r="L2" s="3" t="s">
        <v>10</v>
      </c>
      <c r="M2" s="2" t="s">
        <v>7</v>
      </c>
      <c r="N2" s="2" t="s">
        <v>8</v>
      </c>
      <c r="O2" s="2" t="s">
        <v>9</v>
      </c>
      <c r="P2" s="3" t="s">
        <v>10</v>
      </c>
      <c r="Q2" s="2"/>
      <c r="R2" s="4" t="s">
        <v>11</v>
      </c>
    </row>
    <row r="3" customFormat="false" ht="15" hidden="false" customHeight="false" outlineLevel="0" collapsed="false">
      <c r="A3" s="0" t="s">
        <v>12</v>
      </c>
      <c r="B3" s="2" t="s">
        <v>13</v>
      </c>
      <c r="C3" s="2" t="n">
        <v>1996</v>
      </c>
      <c r="D3" s="2" t="n">
        <v>65.4</v>
      </c>
      <c r="E3" s="5" t="n">
        <v>90</v>
      </c>
      <c r="F3" s="5" t="n">
        <v>95</v>
      </c>
      <c r="G3" s="5" t="n">
        <v>100</v>
      </c>
      <c r="H3" s="6" t="n">
        <v>100</v>
      </c>
      <c r="I3" s="5" t="n">
        <v>70</v>
      </c>
      <c r="J3" s="5" t="n">
        <v>75</v>
      </c>
      <c r="K3" s="7" t="n">
        <v>77.5</v>
      </c>
      <c r="L3" s="6" t="n">
        <v>75</v>
      </c>
      <c r="M3" s="5" t="n">
        <v>110</v>
      </c>
      <c r="N3" s="5" t="n">
        <v>125</v>
      </c>
      <c r="O3" s="5" t="n">
        <v>135</v>
      </c>
      <c r="P3" s="6" t="n">
        <v>135</v>
      </c>
      <c r="Q3" s="8" t="n">
        <v>310</v>
      </c>
      <c r="R3" s="9" t="n">
        <f aca="false">500+100*(Q3-($D$31*LN(D3)-$D$32))/($D$33*LN(D3)-$D$34)</f>
        <v>525.851507123388</v>
      </c>
      <c r="T3" s="9" t="n">
        <f aca="false">SUM(R3:R4)</f>
        <v>1168.5552680792</v>
      </c>
    </row>
    <row r="4" customFormat="false" ht="15" hidden="false" customHeight="false" outlineLevel="0" collapsed="false">
      <c r="B4" s="2" t="s">
        <v>14</v>
      </c>
      <c r="C4" s="2" t="n">
        <v>1995</v>
      </c>
      <c r="D4" s="2" t="n">
        <v>71.4</v>
      </c>
      <c r="E4" s="5" t="n">
        <v>135</v>
      </c>
      <c r="F4" s="5" t="n">
        <v>140</v>
      </c>
      <c r="G4" s="5" t="n">
        <v>145</v>
      </c>
      <c r="H4" s="6" t="n">
        <v>145</v>
      </c>
      <c r="I4" s="5" t="n">
        <v>80</v>
      </c>
      <c r="J4" s="5" t="n">
        <v>85</v>
      </c>
      <c r="K4" s="5" t="n">
        <v>87.5</v>
      </c>
      <c r="L4" s="6" t="n">
        <v>87.5</v>
      </c>
      <c r="M4" s="5" t="n">
        <v>140</v>
      </c>
      <c r="N4" s="5" t="n">
        <v>150</v>
      </c>
      <c r="O4" s="5" t="n">
        <v>160</v>
      </c>
      <c r="P4" s="6" t="n">
        <v>160</v>
      </c>
      <c r="Q4" s="8" t="n">
        <v>392.5</v>
      </c>
      <c r="R4" s="9" t="n">
        <f aca="false">500+100*(Q4-($D$31*LN(D4)-$D$32))/($D$33*LN(D4)-$D$34)</f>
        <v>642.703760955814</v>
      </c>
    </row>
    <row r="5" customFormat="false" ht="15" hidden="false" customHeight="false" outlineLevel="0" collapsed="false">
      <c r="B5" s="2" t="s">
        <v>15</v>
      </c>
      <c r="C5" s="2" t="n">
        <v>1973</v>
      </c>
      <c r="D5" s="2" t="n">
        <v>103.9</v>
      </c>
      <c r="E5" s="5" t="n">
        <v>200</v>
      </c>
      <c r="F5" s="5" t="n">
        <v>210</v>
      </c>
      <c r="G5" s="5" t="n">
        <v>217.5</v>
      </c>
      <c r="H5" s="6" t="n">
        <v>217.5</v>
      </c>
      <c r="I5" s="5" t="n">
        <v>160</v>
      </c>
      <c r="J5" s="5" t="n">
        <v>165</v>
      </c>
      <c r="K5" s="10" t="n">
        <v>167.5</v>
      </c>
      <c r="L5" s="6" t="n">
        <v>165</v>
      </c>
      <c r="M5" s="5" t="n">
        <v>230</v>
      </c>
      <c r="N5" s="5" t="n">
        <v>240</v>
      </c>
      <c r="O5" s="7" t="n">
        <v>250</v>
      </c>
      <c r="P5" s="6" t="n">
        <v>240</v>
      </c>
      <c r="Q5" s="8" t="n">
        <f aca="false">H5+L5+P5</f>
        <v>622.5</v>
      </c>
      <c r="R5" s="9" t="n">
        <f aca="false">500+100*(Q5-($F$31*LN(D5)-$F$32))/($F$33*LN(D5)-$F$34)</f>
        <v>537.702946585556</v>
      </c>
    </row>
    <row r="6" customFormat="false" ht="15" hidden="false" customHeight="false" outlineLevel="0" collapsed="false">
      <c r="B6" s="2" t="s">
        <v>16</v>
      </c>
      <c r="C6" s="2" t="n">
        <v>1993</v>
      </c>
      <c r="D6" s="2" t="n">
        <v>119.7</v>
      </c>
      <c r="E6" s="5" t="n">
        <v>230</v>
      </c>
      <c r="F6" s="5" t="n">
        <v>237.5</v>
      </c>
      <c r="G6" s="5" t="n">
        <v>245</v>
      </c>
      <c r="H6" s="6" t="n">
        <v>245</v>
      </c>
      <c r="I6" s="5" t="n">
        <v>142.5</v>
      </c>
      <c r="J6" s="5" t="n">
        <v>147.5</v>
      </c>
      <c r="K6" s="7" t="n">
        <v>150</v>
      </c>
      <c r="L6" s="6" t="n">
        <v>147.5</v>
      </c>
      <c r="M6" s="5" t="n">
        <v>255</v>
      </c>
      <c r="N6" s="5" t="n">
        <v>265</v>
      </c>
      <c r="O6" s="7" t="n">
        <v>272.5</v>
      </c>
      <c r="P6" s="6" t="n">
        <v>265</v>
      </c>
      <c r="Q6" s="8" t="n">
        <f aca="false">H6+L6+P6</f>
        <v>657.5</v>
      </c>
      <c r="R6" s="9" t="n">
        <f aca="false">500+100*(Q6-($F$31*LN(D6)-$F$32))/($F$33*LN(D6)-$F$34)</f>
        <v>526.714456412105</v>
      </c>
    </row>
    <row r="7" customFormat="false" ht="15" hidden="false" customHeight="false" outlineLevel="0" collapsed="false">
      <c r="B7" s="2" t="s">
        <v>17</v>
      </c>
      <c r="C7" s="2" t="n">
        <v>1992</v>
      </c>
      <c r="D7" s="2" t="n">
        <v>134.4</v>
      </c>
      <c r="E7" s="5" t="n">
        <v>225</v>
      </c>
      <c r="F7" s="5" t="n">
        <v>235</v>
      </c>
      <c r="G7" s="5" t="n">
        <v>242.5</v>
      </c>
      <c r="H7" s="6" t="n">
        <v>242.5</v>
      </c>
      <c r="I7" s="5" t="n">
        <v>165</v>
      </c>
      <c r="J7" s="5" t="n">
        <v>172.5</v>
      </c>
      <c r="K7" s="7" t="n">
        <v>177.5</v>
      </c>
      <c r="L7" s="6" t="n">
        <v>172.5</v>
      </c>
      <c r="M7" s="5" t="n">
        <v>275</v>
      </c>
      <c r="N7" s="7" t="n">
        <v>282.5</v>
      </c>
      <c r="O7" s="7" t="n">
        <v>282.5</v>
      </c>
      <c r="P7" s="6" t="n">
        <v>275</v>
      </c>
      <c r="Q7" s="8" t="n">
        <f aca="false">H7+L7+P7</f>
        <v>690</v>
      </c>
      <c r="R7" s="9" t="n">
        <f aca="false">500+100*(Q7-($F$31*LN(D7)-$F$32))/($F$33*LN(D7)-$F$34)</f>
        <v>522.201404614614</v>
      </c>
    </row>
    <row r="8" customFormat="false" ht="15" hidden="false" customHeight="false" outlineLevel="0" collapsed="false">
      <c r="B8" s="2" t="s">
        <v>18</v>
      </c>
      <c r="C8" s="2" t="n">
        <v>1990</v>
      </c>
      <c r="D8" s="2" t="n">
        <v>83.1</v>
      </c>
      <c r="E8" s="7" t="n">
        <v>230</v>
      </c>
      <c r="F8" s="5" t="n">
        <v>230</v>
      </c>
      <c r="G8" s="5" t="n">
        <v>245</v>
      </c>
      <c r="H8" s="6" t="n">
        <v>245</v>
      </c>
      <c r="I8" s="5" t="n">
        <v>165</v>
      </c>
      <c r="J8" s="5" t="n">
        <v>172.5</v>
      </c>
      <c r="K8" s="7" t="n">
        <v>180</v>
      </c>
      <c r="L8" s="6" t="n">
        <v>172.5</v>
      </c>
      <c r="M8" s="5" t="n">
        <v>250</v>
      </c>
      <c r="N8" s="5" t="n">
        <v>275</v>
      </c>
      <c r="O8" s="7" t="n">
        <v>288</v>
      </c>
      <c r="P8" s="6" t="n">
        <v>275</v>
      </c>
      <c r="Q8" s="8" t="n">
        <f aca="false">H8+L8+P8</f>
        <v>692.5</v>
      </c>
      <c r="R8" s="9" t="n">
        <f aca="false">500+100*(Q8-($F$31*LN(D8)-$F$32))/($F$33*LN(D8)-$F$34)</f>
        <v>700.955951844878</v>
      </c>
    </row>
    <row r="9" customFormat="false" ht="15.75" hidden="false" customHeight="false" outlineLevel="0" collapsed="false">
      <c r="B9" s="2" t="s">
        <v>19</v>
      </c>
      <c r="C9" s="2" t="n">
        <v>1995</v>
      </c>
      <c r="D9" s="2" t="n">
        <v>104.6</v>
      </c>
      <c r="E9" s="5" t="n">
        <v>250</v>
      </c>
      <c r="F9" s="5" t="n">
        <v>260</v>
      </c>
      <c r="G9" s="5" t="n">
        <v>270</v>
      </c>
      <c r="H9" s="6" t="n">
        <v>270</v>
      </c>
      <c r="I9" s="5" t="n">
        <v>160</v>
      </c>
      <c r="J9" s="5" t="n">
        <v>165</v>
      </c>
      <c r="K9" s="5" t="n">
        <v>170</v>
      </c>
      <c r="L9" s="6" t="n">
        <v>170</v>
      </c>
      <c r="M9" s="5" t="n">
        <v>285</v>
      </c>
      <c r="N9" s="5" t="n">
        <v>305</v>
      </c>
      <c r="O9" s="5" t="n">
        <v>320</v>
      </c>
      <c r="P9" s="6" t="n">
        <v>320</v>
      </c>
      <c r="Q9" s="8" t="n">
        <f aca="false">H9+L9+P9</f>
        <v>760</v>
      </c>
      <c r="R9" s="9" t="n">
        <f aca="false">500+100*(Q9-($F$31*LN(D9)-$F$32))/($F$33*LN(D9)-$F$34)</f>
        <v>672.47202850276</v>
      </c>
    </row>
    <row r="10" customFormat="false" ht="15.75" hidden="false" customHeight="false" outlineLevel="0" collapsed="false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1"/>
      <c r="R10" s="12" t="n">
        <f aca="false">SUM(R3:R9)</f>
        <v>4128.60205603912</v>
      </c>
    </row>
    <row r="11" customFormat="false" ht="15" hidden="false" customHeight="false" outlineLevel="0" collapsed="false">
      <c r="A11" s="0" t="s">
        <v>20</v>
      </c>
      <c r="B11" s="2" t="s">
        <v>21</v>
      </c>
      <c r="C11" s="2" t="n">
        <v>1976</v>
      </c>
      <c r="D11" s="2" t="n">
        <v>70.2</v>
      </c>
      <c r="E11" s="7" t="n">
        <v>120</v>
      </c>
      <c r="F11" s="5" t="n">
        <v>125</v>
      </c>
      <c r="G11" s="7" t="n">
        <v>132.5</v>
      </c>
      <c r="H11" s="6" t="n">
        <v>125</v>
      </c>
      <c r="I11" s="5" t="n">
        <v>67.5</v>
      </c>
      <c r="J11" s="5" t="n">
        <v>72.5</v>
      </c>
      <c r="K11" s="7" t="n">
        <v>77.5</v>
      </c>
      <c r="L11" s="6" t="n">
        <v>72.5</v>
      </c>
      <c r="M11" s="5" t="n">
        <v>120</v>
      </c>
      <c r="N11" s="5" t="n">
        <v>130</v>
      </c>
      <c r="O11" s="5" t="n">
        <v>140</v>
      </c>
      <c r="P11" s="6" t="n">
        <v>140</v>
      </c>
      <c r="Q11" s="8" t="n">
        <v>337.5</v>
      </c>
      <c r="R11" s="9" t="n">
        <f aca="false">500+100*(Q11-($D$31*LN(D11)-$D$32))/($D$33*LN(D11)-$D$34)</f>
        <v>555.885951848021</v>
      </c>
      <c r="T11" s="9" t="n">
        <f aca="false">SUM(R11:R12)</f>
        <v>1144.28654873478</v>
      </c>
    </row>
    <row r="12" customFormat="false" ht="15" hidden="false" customHeight="false" outlineLevel="0" collapsed="false">
      <c r="B12" s="2" t="s">
        <v>22</v>
      </c>
      <c r="C12" s="2" t="n">
        <v>1993</v>
      </c>
      <c r="D12" s="2" t="n">
        <v>82.7</v>
      </c>
      <c r="E12" s="5" t="n">
        <v>130</v>
      </c>
      <c r="F12" s="5" t="n">
        <v>140</v>
      </c>
      <c r="G12" s="5" t="n">
        <v>145</v>
      </c>
      <c r="H12" s="6" t="n">
        <v>145</v>
      </c>
      <c r="I12" s="5" t="n">
        <v>65</v>
      </c>
      <c r="J12" s="5" t="n">
        <v>70</v>
      </c>
      <c r="K12" s="7" t="n">
        <v>72.5</v>
      </c>
      <c r="L12" s="6" t="n">
        <v>70</v>
      </c>
      <c r="M12" s="5" t="n">
        <v>150</v>
      </c>
      <c r="N12" s="5" t="n">
        <v>160</v>
      </c>
      <c r="O12" s="5" t="n">
        <v>167.5</v>
      </c>
      <c r="P12" s="6" t="n">
        <v>167.5</v>
      </c>
      <c r="Q12" s="8" t="n">
        <v>382.5</v>
      </c>
      <c r="R12" s="9" t="n">
        <f aca="false">500+100*(Q12-($D$31*LN(D12)-$D$32))/($D$33*LN(D12)-$D$34)</f>
        <v>588.400596886764</v>
      </c>
    </row>
    <row r="13" customFormat="false" ht="15" hidden="false" customHeight="false" outlineLevel="0" collapsed="false">
      <c r="B13" s="2" t="s">
        <v>23</v>
      </c>
      <c r="C13" s="2" t="n">
        <v>1972</v>
      </c>
      <c r="D13" s="2" t="n">
        <v>92.2</v>
      </c>
      <c r="E13" s="5" t="n">
        <v>187.5</v>
      </c>
      <c r="F13" s="5" t="n">
        <v>200</v>
      </c>
      <c r="G13" s="7" t="n">
        <v>207.5</v>
      </c>
      <c r="H13" s="8" t="n">
        <v>200</v>
      </c>
      <c r="I13" s="5" t="n">
        <v>112.5</v>
      </c>
      <c r="J13" s="5" t="n">
        <v>120</v>
      </c>
      <c r="K13" s="5" t="n">
        <v>125</v>
      </c>
      <c r="L13" s="6" t="n">
        <v>125</v>
      </c>
      <c r="M13" s="5" t="n">
        <v>200</v>
      </c>
      <c r="N13" s="5" t="n">
        <v>210</v>
      </c>
      <c r="O13" s="7" t="n">
        <v>215</v>
      </c>
      <c r="P13" s="8" t="n">
        <v>210</v>
      </c>
      <c r="Q13" s="8" t="n">
        <v>535</v>
      </c>
      <c r="R13" s="9" t="n">
        <f aca="false">500+100*(Q13-($F$31*LN(D13)-$F$32))/($F$33*LN(D13)-$F$34)</f>
        <v>486.468917635025</v>
      </c>
    </row>
    <row r="14" customFormat="false" ht="15" hidden="false" customHeight="false" outlineLevel="0" collapsed="false">
      <c r="B14" s="2" t="s">
        <v>24</v>
      </c>
      <c r="C14" s="2" t="n">
        <v>1994</v>
      </c>
      <c r="D14" s="2" t="n">
        <v>103.2</v>
      </c>
      <c r="E14" s="5" t="n">
        <v>220</v>
      </c>
      <c r="F14" s="5" t="n">
        <v>230</v>
      </c>
      <c r="G14" s="5" t="n">
        <v>240</v>
      </c>
      <c r="H14" s="8" t="n">
        <v>240</v>
      </c>
      <c r="I14" s="5" t="n">
        <v>170</v>
      </c>
      <c r="J14" s="5" t="n">
        <v>177.5</v>
      </c>
      <c r="K14" s="5" t="n">
        <v>182.5</v>
      </c>
      <c r="L14" s="6" t="n">
        <v>182.5</v>
      </c>
      <c r="M14" s="5" t="n">
        <v>230</v>
      </c>
      <c r="N14" s="5" t="n">
        <v>245</v>
      </c>
      <c r="O14" s="5" t="n">
        <v>255</v>
      </c>
      <c r="P14" s="8" t="n">
        <v>255</v>
      </c>
      <c r="Q14" s="8" t="n">
        <v>677.5</v>
      </c>
      <c r="R14" s="9" t="n">
        <f aca="false">500+100*(Q14-($F$31*LN(D14)-$F$32))/($F$33*LN(D14)-$F$34)</f>
        <v>595.133141950024</v>
      </c>
    </row>
    <row r="15" customFormat="false" ht="15" hidden="false" customHeight="false" outlineLevel="0" collapsed="false">
      <c r="B15" s="2" t="s">
        <v>25</v>
      </c>
      <c r="C15" s="2" t="n">
        <v>1975</v>
      </c>
      <c r="D15" s="2" t="n">
        <v>92.5</v>
      </c>
      <c r="E15" s="5" t="n">
        <v>215</v>
      </c>
      <c r="F15" s="7" t="n">
        <v>225</v>
      </c>
      <c r="G15" s="5" t="n">
        <v>225</v>
      </c>
      <c r="H15" s="8" t="n">
        <v>225</v>
      </c>
      <c r="I15" s="5" t="n">
        <v>170</v>
      </c>
      <c r="J15" s="5" t="n">
        <v>180</v>
      </c>
      <c r="K15" s="7" t="n">
        <v>185</v>
      </c>
      <c r="L15" s="6" t="n">
        <v>180</v>
      </c>
      <c r="M15" s="5" t="n">
        <v>250</v>
      </c>
      <c r="N15" s="5" t="n">
        <v>262.5</v>
      </c>
      <c r="O15" s="5" t="n">
        <v>270</v>
      </c>
      <c r="P15" s="8" t="n">
        <v>270</v>
      </c>
      <c r="Q15" s="8" t="n">
        <v>675</v>
      </c>
      <c r="R15" s="9" t="n">
        <f aca="false">500+100*(Q15-($F$31*LN(D15)-$F$32))/($F$33*LN(D15)-$F$34)</f>
        <v>634.614118814635</v>
      </c>
    </row>
    <row r="16" customFormat="false" ht="15" hidden="false" customHeight="false" outlineLevel="0" collapsed="false">
      <c r="B16" s="2" t="s">
        <v>26</v>
      </c>
      <c r="C16" s="2" t="n">
        <v>1982</v>
      </c>
      <c r="D16" s="2" t="n">
        <v>92.3</v>
      </c>
      <c r="E16" s="5" t="n">
        <v>220</v>
      </c>
      <c r="F16" s="5" t="n">
        <v>232.5</v>
      </c>
      <c r="G16" s="5" t="n">
        <v>242.5</v>
      </c>
      <c r="H16" s="8" t="n">
        <v>242.5</v>
      </c>
      <c r="I16" s="5" t="n">
        <v>145</v>
      </c>
      <c r="J16" s="5" t="n">
        <v>155</v>
      </c>
      <c r="K16" s="7" t="n">
        <v>160</v>
      </c>
      <c r="L16" s="6" t="n">
        <v>155</v>
      </c>
      <c r="M16" s="5" t="n">
        <v>260</v>
      </c>
      <c r="N16" s="5" t="n">
        <v>280</v>
      </c>
      <c r="O16" s="7" t="n">
        <v>290</v>
      </c>
      <c r="P16" s="8" t="n">
        <v>280</v>
      </c>
      <c r="Q16" s="8" t="n">
        <v>677.5</v>
      </c>
      <c r="R16" s="9" t="n">
        <f aca="false">500+100*(Q16-($F$31*LN(D16)-$F$32))/($F$33*LN(D16)-$F$34)</f>
        <v>638.164544211043</v>
      </c>
    </row>
    <row r="17" customFormat="false" ht="15.75" hidden="false" customHeight="false" outlineLevel="0" collapsed="false">
      <c r="B17" s="2" t="s">
        <v>27</v>
      </c>
      <c r="C17" s="2" t="n">
        <v>1997</v>
      </c>
      <c r="D17" s="2" t="n">
        <v>102.1</v>
      </c>
      <c r="E17" s="5" t="n">
        <v>220</v>
      </c>
      <c r="F17" s="5" t="n">
        <v>235</v>
      </c>
      <c r="G17" s="7" t="n">
        <v>240</v>
      </c>
      <c r="H17" s="8" t="n">
        <v>235</v>
      </c>
      <c r="I17" s="5" t="n">
        <v>150</v>
      </c>
      <c r="J17" s="5" t="n">
        <v>160</v>
      </c>
      <c r="K17" s="7" t="n">
        <v>165</v>
      </c>
      <c r="L17" s="6" t="n">
        <v>160</v>
      </c>
      <c r="M17" s="5" t="n">
        <v>260</v>
      </c>
      <c r="N17" s="5" t="n">
        <v>280</v>
      </c>
      <c r="O17" s="7" t="n">
        <v>300</v>
      </c>
      <c r="P17" s="8" t="n">
        <v>280</v>
      </c>
      <c r="Q17" s="8" t="n">
        <v>675</v>
      </c>
      <c r="R17" s="9" t="n">
        <f aca="false">500+100*(Q17-($F$31*LN(D17)-$F$32))/($F$33*LN(D17)-$F$34)</f>
        <v>596.517416941483</v>
      </c>
    </row>
    <row r="18" customFormat="false" ht="15.75" hidden="false" customHeight="false" outlineLevel="0" collapsed="false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1"/>
      <c r="R18" s="12" t="n">
        <f aca="false">SUM(R11:R17)</f>
        <v>4095.184688287</v>
      </c>
    </row>
    <row r="19" customFormat="false" ht="15" hidden="false" customHeight="false" outlineLevel="0" collapsed="false">
      <c r="A19" s="0" t="s">
        <v>28</v>
      </c>
      <c r="B19" s="2" t="s">
        <v>29</v>
      </c>
      <c r="C19" s="2" t="n">
        <v>1992</v>
      </c>
      <c r="D19" s="2" t="n">
        <v>67.4</v>
      </c>
      <c r="E19" s="13" t="n">
        <v>107.5</v>
      </c>
      <c r="F19" s="5" t="n">
        <v>112.5</v>
      </c>
      <c r="G19" s="5" t="n">
        <v>115</v>
      </c>
      <c r="H19" s="6" t="n">
        <v>115</v>
      </c>
      <c r="I19" s="5" t="n">
        <v>97.5</v>
      </c>
      <c r="J19" s="7" t="n">
        <v>102.5</v>
      </c>
      <c r="K19" s="7" t="n">
        <v>102.5</v>
      </c>
      <c r="L19" s="6" t="n">
        <v>97.5</v>
      </c>
      <c r="M19" s="5" t="n">
        <v>127.5</v>
      </c>
      <c r="N19" s="5" t="n">
        <v>135</v>
      </c>
      <c r="O19" s="5" t="n">
        <v>142.5</v>
      </c>
      <c r="P19" s="6" t="n">
        <v>142.5</v>
      </c>
      <c r="Q19" s="8" t="n">
        <v>355</v>
      </c>
      <c r="R19" s="9" t="n">
        <f aca="false">500+100*(Q19-($D$31*LN(D19)-$D$32))/($D$33*LN(D19)-$D$34)</f>
        <v>595.822413596147</v>
      </c>
      <c r="T19" s="9" t="n">
        <f aca="false">SUM(R19:R20)</f>
        <v>1299.66944578357</v>
      </c>
    </row>
    <row r="20" customFormat="false" ht="15" hidden="false" customHeight="false" outlineLevel="0" collapsed="false">
      <c r="B20" s="2" t="s">
        <v>30</v>
      </c>
      <c r="C20" s="2" t="n">
        <v>1992</v>
      </c>
      <c r="D20" s="2" t="n">
        <v>72.5</v>
      </c>
      <c r="E20" s="5" t="n">
        <v>152.5</v>
      </c>
      <c r="F20" s="5" t="n">
        <v>160</v>
      </c>
      <c r="G20" s="5" t="n">
        <v>165</v>
      </c>
      <c r="H20" s="6" t="n">
        <v>165</v>
      </c>
      <c r="I20" s="5" t="n">
        <v>82.5</v>
      </c>
      <c r="J20" s="5" t="n">
        <v>87.5</v>
      </c>
      <c r="K20" s="5" t="n">
        <v>90</v>
      </c>
      <c r="L20" s="6" t="n">
        <v>90</v>
      </c>
      <c r="M20" s="5" t="n">
        <v>160</v>
      </c>
      <c r="N20" s="5" t="n">
        <v>170</v>
      </c>
      <c r="O20" s="5" t="n">
        <v>177.5</v>
      </c>
      <c r="P20" s="6" t="n">
        <v>177.5</v>
      </c>
      <c r="Q20" s="8" t="n">
        <v>432.5</v>
      </c>
      <c r="R20" s="9" t="n">
        <f aca="false">500+100*(Q20-($D$31*LN(D20)-$D$32))/($D$33*LN(D20)-$D$34)</f>
        <v>703.847032187422</v>
      </c>
    </row>
    <row r="21" customFormat="false" ht="15" hidden="false" customHeight="false" outlineLevel="0" collapsed="false">
      <c r="B21" s="2" t="s">
        <v>31</v>
      </c>
      <c r="C21" s="2" t="n">
        <v>1984</v>
      </c>
      <c r="D21" s="2" t="n">
        <v>139</v>
      </c>
      <c r="E21" s="5" t="n">
        <v>225</v>
      </c>
      <c r="F21" s="5" t="n">
        <v>232.5</v>
      </c>
      <c r="G21" s="5" t="n">
        <v>240</v>
      </c>
      <c r="H21" s="8" t="n">
        <v>240</v>
      </c>
      <c r="I21" s="5" t="n">
        <v>185</v>
      </c>
      <c r="J21" s="5" t="n">
        <v>195</v>
      </c>
      <c r="K21" s="5" t="n">
        <v>202.5</v>
      </c>
      <c r="L21" s="6" t="n">
        <v>202.5</v>
      </c>
      <c r="M21" s="5" t="n">
        <v>250</v>
      </c>
      <c r="N21" s="5" t="n">
        <v>260</v>
      </c>
      <c r="O21" s="5" t="n">
        <v>270</v>
      </c>
      <c r="P21" s="8" t="n">
        <v>270</v>
      </c>
      <c r="Q21" s="8" t="n">
        <v>712.5</v>
      </c>
      <c r="R21" s="9" t="n">
        <f aca="false">500+100*(Q21-($F$31*LN(D21)-$F$32))/($F$33*LN(D21)-$F$34)</f>
        <v>532.284785710531</v>
      </c>
    </row>
    <row r="22" customFormat="false" ht="15" hidden="false" customHeight="false" outlineLevel="0" collapsed="false">
      <c r="B22" s="2" t="s">
        <v>32</v>
      </c>
      <c r="C22" s="2" t="n">
        <v>1994</v>
      </c>
      <c r="D22" s="2" t="n">
        <v>119.7</v>
      </c>
      <c r="E22" s="5" t="n">
        <v>235</v>
      </c>
      <c r="F22" s="7" t="n">
        <v>245</v>
      </c>
      <c r="G22" s="5" t="n">
        <v>245</v>
      </c>
      <c r="H22" s="8" t="n">
        <v>245</v>
      </c>
      <c r="I22" s="5" t="n">
        <v>125</v>
      </c>
      <c r="J22" s="5" t="n">
        <v>130</v>
      </c>
      <c r="K22" s="7" t="n">
        <v>137.5</v>
      </c>
      <c r="L22" s="6" t="n">
        <v>130</v>
      </c>
      <c r="M22" s="5" t="n">
        <v>260</v>
      </c>
      <c r="N22" s="5" t="n">
        <v>267.5</v>
      </c>
      <c r="O22" s="5" t="n">
        <v>275</v>
      </c>
      <c r="P22" s="8" t="n">
        <v>275</v>
      </c>
      <c r="Q22" s="8" t="n">
        <v>650</v>
      </c>
      <c r="R22" s="9" t="n">
        <f aca="false">500+100*(Q22-($F$31*LN(D22)-$F$32))/($F$33*LN(D22)-$F$34)</f>
        <v>519.741244498847</v>
      </c>
    </row>
    <row r="23" customFormat="false" ht="15" hidden="false" customHeight="false" outlineLevel="0" collapsed="false">
      <c r="B23" s="2" t="s">
        <v>33</v>
      </c>
      <c r="C23" s="2" t="n">
        <v>1995</v>
      </c>
      <c r="D23" s="2" t="n">
        <v>85.6</v>
      </c>
      <c r="E23" s="5" t="n">
        <v>250</v>
      </c>
      <c r="F23" s="5" t="n">
        <v>257.5</v>
      </c>
      <c r="G23" s="5" t="n">
        <v>265</v>
      </c>
      <c r="H23" s="8" t="n">
        <v>265</v>
      </c>
      <c r="I23" s="5" t="n">
        <v>140</v>
      </c>
      <c r="J23" s="5" t="n">
        <v>147.5</v>
      </c>
      <c r="K23" s="5" t="n">
        <v>152.5</v>
      </c>
      <c r="L23" s="6" t="n">
        <v>152.5</v>
      </c>
      <c r="M23" s="5" t="n">
        <v>260</v>
      </c>
      <c r="N23" s="5" t="n">
        <v>270</v>
      </c>
      <c r="O23" s="7" t="n">
        <v>275</v>
      </c>
      <c r="P23" s="8" t="n">
        <v>270</v>
      </c>
      <c r="Q23" s="8" t="n">
        <v>687.5</v>
      </c>
      <c r="R23" s="9" t="n">
        <f aca="false">500+100*(Q23-($F$31*LN(D23)-$F$32))/($F$33*LN(D23)-$F$34)</f>
        <v>681.584599652541</v>
      </c>
    </row>
    <row r="24" customFormat="false" ht="15" hidden="false" customHeight="false" outlineLevel="0" collapsed="false">
      <c r="B24" s="2" t="s">
        <v>34</v>
      </c>
      <c r="C24" s="2" t="n">
        <v>1983</v>
      </c>
      <c r="D24" s="2" t="n">
        <v>104.2</v>
      </c>
      <c r="E24" s="5" t="n">
        <v>227.5</v>
      </c>
      <c r="F24" s="5" t="n">
        <v>237.5</v>
      </c>
      <c r="G24" s="5" t="n">
        <v>245</v>
      </c>
      <c r="H24" s="8" t="n">
        <v>245</v>
      </c>
      <c r="I24" s="5" t="n">
        <v>170</v>
      </c>
      <c r="J24" s="5" t="n">
        <v>177.5</v>
      </c>
      <c r="K24" s="7" t="n">
        <v>182.5</v>
      </c>
      <c r="L24" s="6" t="n">
        <v>177.5</v>
      </c>
      <c r="M24" s="5" t="n">
        <v>270</v>
      </c>
      <c r="N24" s="5" t="n">
        <v>285</v>
      </c>
      <c r="O24" s="5" t="n">
        <v>300</v>
      </c>
      <c r="P24" s="8" t="n">
        <v>300</v>
      </c>
      <c r="Q24" s="8" t="n">
        <v>722.5</v>
      </c>
      <c r="R24" s="9" t="n">
        <f aca="false">500+100*(Q24-($F$31*LN(D24)-$F$32))/($F$33*LN(D24)-$F$34)</f>
        <v>636.576684693612</v>
      </c>
    </row>
    <row r="25" customFormat="false" ht="15.75" hidden="false" customHeight="false" outlineLevel="0" collapsed="false">
      <c r="B25" s="2" t="s">
        <v>35</v>
      </c>
      <c r="C25" s="2" t="n">
        <v>1989</v>
      </c>
      <c r="D25" s="2" t="n">
        <v>167.2</v>
      </c>
      <c r="E25" s="5" t="n">
        <v>275</v>
      </c>
      <c r="F25" s="5" t="n">
        <v>285</v>
      </c>
      <c r="G25" s="5" t="n">
        <v>292.5</v>
      </c>
      <c r="H25" s="8" t="n">
        <v>292.5</v>
      </c>
      <c r="I25" s="5" t="n">
        <v>170</v>
      </c>
      <c r="J25" s="5" t="n">
        <v>180</v>
      </c>
      <c r="K25" s="5" t="n">
        <v>187.5</v>
      </c>
      <c r="L25" s="6" t="n">
        <v>187.5</v>
      </c>
      <c r="M25" s="5" t="n">
        <v>280</v>
      </c>
      <c r="N25" s="5" t="n">
        <v>290</v>
      </c>
      <c r="O25" s="5" t="n">
        <v>302.5</v>
      </c>
      <c r="P25" s="8" t="n">
        <v>302.5</v>
      </c>
      <c r="Q25" s="8" t="n">
        <v>782.5</v>
      </c>
      <c r="R25" s="9" t="n">
        <f aca="false">500+100*(Q25-($F$31*LN(D25)-$F$32))/($F$33*LN(D25)-$F$34)</f>
        <v>539.81672483766</v>
      </c>
    </row>
    <row r="26" customFormat="false" ht="15.75" hidden="false" customHeight="false" outlineLevel="0" collapsed="false"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2" t="n">
        <f aca="false">SUM(R19:R25)</f>
        <v>4209.67348517676</v>
      </c>
    </row>
    <row r="27" customFormat="false" ht="15" hidden="false" customHeight="false" outlineLevel="0" collapsed="false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customFormat="false" ht="15" hidden="false" customHeight="false" outlineLevel="0" collapsed="false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customFormat="false" ht="15" hidden="false" customHeight="false" outlineLevel="0" collapsed="false">
      <c r="B29" s="14"/>
      <c r="C29" s="14"/>
      <c r="D29" s="14"/>
      <c r="E29" s="14"/>
    </row>
    <row r="30" customFormat="false" ht="15" hidden="false" customHeight="false" outlineLevel="0" collapsed="false">
      <c r="B30" s="14"/>
      <c r="C30" s="14" t="s">
        <v>36</v>
      </c>
      <c r="D30" s="14"/>
      <c r="E30" s="14" t="s">
        <v>37</v>
      </c>
    </row>
    <row r="31" customFormat="false" ht="15" hidden="false" customHeight="false" outlineLevel="0" collapsed="false">
      <c r="B31" s="14"/>
      <c r="C31" s="14" t="s">
        <v>38</v>
      </c>
      <c r="D31" s="0" t="n">
        <v>125.1435</v>
      </c>
      <c r="E31" s="14" t="s">
        <v>38</v>
      </c>
      <c r="F31" s="0" t="s">
        <v>39</v>
      </c>
    </row>
    <row r="32" customFormat="false" ht="15" hidden="false" customHeight="false" outlineLevel="0" collapsed="false">
      <c r="B32" s="14"/>
      <c r="C32" s="14" t="s">
        <v>40</v>
      </c>
      <c r="D32" s="0" t="n">
        <v>228.03</v>
      </c>
      <c r="E32" s="14" t="s">
        <v>40</v>
      </c>
      <c r="F32" s="0" t="n">
        <v>857.785</v>
      </c>
    </row>
    <row r="33" customFormat="false" ht="15" hidden="false" customHeight="false" outlineLevel="0" collapsed="false">
      <c r="B33" s="14"/>
      <c r="C33" s="14" t="s">
        <v>41</v>
      </c>
      <c r="D33" s="0" t="n">
        <v>34.5246</v>
      </c>
      <c r="E33" s="14" t="s">
        <v>41</v>
      </c>
      <c r="F33" s="0" t="n">
        <v>53.216</v>
      </c>
    </row>
    <row r="34" customFormat="false" ht="15" hidden="false" customHeight="false" outlineLevel="0" collapsed="false">
      <c r="B34" s="14"/>
      <c r="C34" s="15" t="s">
        <v>42</v>
      </c>
      <c r="D34" s="0" t="n">
        <v>86.8301</v>
      </c>
      <c r="E34" s="15" t="s">
        <v>42</v>
      </c>
      <c r="F34" s="0" t="n">
        <v>147.0835</v>
      </c>
    </row>
    <row r="35" customFormat="false" ht="15" hidden="false" customHeight="false" outlineLevel="0" collapsed="false">
      <c r="B35" s="14"/>
      <c r="C35" s="14"/>
      <c r="D35" s="14"/>
      <c r="E35" s="14"/>
    </row>
    <row r="36" customFormat="false" ht="15" hidden="false" customHeight="false" outlineLevel="0" collapsed="false">
      <c r="B36" s="14"/>
      <c r="C36" s="14"/>
      <c r="D36" s="14"/>
      <c r="E36" s="1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U3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F33" activeCellId="0" sqref="F33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29"/>
    <col collapsed="false" customWidth="true" hidden="false" outlineLevel="0" max="1025" min="3" style="0" width="8.67"/>
  </cols>
  <sheetData>
    <row r="2" customFormat="false" ht="15" hidden="false" customHeight="false" outlineLevel="0" collapsed="false">
      <c r="F2" s="1" t="s">
        <v>0</v>
      </c>
      <c r="L2" s="1" t="s">
        <v>1</v>
      </c>
      <c r="P2" s="1" t="s">
        <v>2</v>
      </c>
      <c r="T2" s="0" t="s">
        <v>3</v>
      </c>
    </row>
    <row r="3" customFormat="false" ht="15" hidden="false" customHeight="false" outlineLevel="0" collapsed="false">
      <c r="B3" s="2" t="s">
        <v>4</v>
      </c>
      <c r="C3" s="2" t="s">
        <v>5</v>
      </c>
      <c r="D3" s="2" t="s">
        <v>6</v>
      </c>
      <c r="E3" s="16" t="s">
        <v>43</v>
      </c>
      <c r="F3" s="2" t="s">
        <v>7</v>
      </c>
      <c r="G3" s="2" t="s">
        <v>8</v>
      </c>
      <c r="H3" s="2" t="s">
        <v>9</v>
      </c>
      <c r="I3" s="3" t="s">
        <v>10</v>
      </c>
      <c r="J3" s="17" t="s">
        <v>44</v>
      </c>
      <c r="K3" s="17" t="s">
        <v>45</v>
      </c>
      <c r="L3" s="2" t="s">
        <v>7</v>
      </c>
      <c r="M3" s="2" t="s">
        <v>8</v>
      </c>
      <c r="N3" s="2" t="s">
        <v>9</v>
      </c>
      <c r="O3" s="3" t="s">
        <v>10</v>
      </c>
      <c r="P3" s="2" t="s">
        <v>7</v>
      </c>
      <c r="Q3" s="2" t="s">
        <v>8</v>
      </c>
      <c r="R3" s="2" t="s">
        <v>9</v>
      </c>
      <c r="S3" s="3" t="s">
        <v>10</v>
      </c>
      <c r="T3" s="2"/>
      <c r="U3" s="18" t="s">
        <v>46</v>
      </c>
    </row>
    <row r="4" customFormat="false" ht="15" hidden="false" customHeight="false" outlineLevel="0" collapsed="false">
      <c r="B4" s="2" t="s">
        <v>13</v>
      </c>
      <c r="C4" s="2" t="n">
        <v>1996</v>
      </c>
      <c r="D4" s="2" t="n">
        <v>65.4</v>
      </c>
      <c r="E4" s="19" t="n">
        <v>10</v>
      </c>
      <c r="F4" s="5" t="n">
        <v>90</v>
      </c>
      <c r="G4" s="5" t="n">
        <v>95</v>
      </c>
      <c r="H4" s="5" t="n">
        <v>100</v>
      </c>
      <c r="I4" s="6" t="n">
        <v>100</v>
      </c>
      <c r="J4" s="19" t="n">
        <v>8</v>
      </c>
      <c r="K4" s="19" t="n">
        <v>6</v>
      </c>
      <c r="L4" s="5" t="n">
        <v>70</v>
      </c>
      <c r="M4" s="5" t="n">
        <v>75</v>
      </c>
      <c r="N4" s="7" t="n">
        <v>77.5</v>
      </c>
      <c r="O4" s="6" t="n">
        <v>75</v>
      </c>
      <c r="P4" s="5" t="n">
        <v>110</v>
      </c>
      <c r="Q4" s="5" t="n">
        <v>125</v>
      </c>
      <c r="R4" s="5" t="n">
        <v>135</v>
      </c>
      <c r="S4" s="6" t="n">
        <v>135</v>
      </c>
      <c r="T4" s="8" t="n">
        <f aca="false">I4+O4+S4</f>
        <v>310</v>
      </c>
    </row>
    <row r="5" customFormat="false" ht="15" hidden="false" customHeight="false" outlineLevel="0" collapsed="false">
      <c r="B5" s="2" t="s">
        <v>21</v>
      </c>
      <c r="C5" s="2" t="n">
        <v>1976</v>
      </c>
      <c r="D5" s="2" t="n">
        <v>70.2</v>
      </c>
      <c r="E5" s="19" t="n">
        <v>11</v>
      </c>
      <c r="F5" s="7" t="n">
        <v>120</v>
      </c>
      <c r="G5" s="5" t="n">
        <v>125</v>
      </c>
      <c r="H5" s="7" t="n">
        <v>132.5</v>
      </c>
      <c r="I5" s="6" t="n">
        <v>125</v>
      </c>
      <c r="J5" s="19" t="n">
        <v>9</v>
      </c>
      <c r="K5" s="19" t="n">
        <v>4</v>
      </c>
      <c r="L5" s="5" t="n">
        <v>67.5</v>
      </c>
      <c r="M5" s="5" t="n">
        <v>72.5</v>
      </c>
      <c r="N5" s="7" t="n">
        <v>77.5</v>
      </c>
      <c r="O5" s="6" t="n">
        <v>72.5</v>
      </c>
      <c r="P5" s="5" t="n">
        <v>120</v>
      </c>
      <c r="Q5" s="5" t="n">
        <v>130</v>
      </c>
      <c r="R5" s="5" t="n">
        <v>140</v>
      </c>
      <c r="S5" s="6" t="n">
        <v>140</v>
      </c>
      <c r="T5" s="8" t="n">
        <f aca="false">I5+O5+S5</f>
        <v>337.5</v>
      </c>
    </row>
    <row r="6" customFormat="false" ht="15" hidden="false" customHeight="false" outlineLevel="0" collapsed="false">
      <c r="B6" s="2" t="s">
        <v>29</v>
      </c>
      <c r="C6" s="2" t="n">
        <v>1992</v>
      </c>
      <c r="D6" s="2" t="n">
        <v>67.4</v>
      </c>
      <c r="E6" s="19" t="n">
        <v>16</v>
      </c>
      <c r="F6" s="13" t="n">
        <v>107.5</v>
      </c>
      <c r="G6" s="5" t="n">
        <v>112.5</v>
      </c>
      <c r="H6" s="5" t="n">
        <v>115</v>
      </c>
      <c r="I6" s="6" t="n">
        <v>115</v>
      </c>
      <c r="J6" s="19" t="n">
        <v>8</v>
      </c>
      <c r="K6" s="19" t="n">
        <v>8</v>
      </c>
      <c r="L6" s="5" t="n">
        <v>97.5</v>
      </c>
      <c r="M6" s="7" t="n">
        <v>102.5</v>
      </c>
      <c r="N6" s="7" t="n">
        <v>102.5</v>
      </c>
      <c r="O6" s="6" t="n">
        <v>97.5</v>
      </c>
      <c r="P6" s="5" t="n">
        <v>127.5</v>
      </c>
      <c r="Q6" s="5" t="n">
        <v>135</v>
      </c>
      <c r="R6" s="5" t="n">
        <v>142.5</v>
      </c>
      <c r="S6" s="6" t="n">
        <v>142.5</v>
      </c>
      <c r="T6" s="8" t="n">
        <f aca="false">I6+O6+S6</f>
        <v>355</v>
      </c>
    </row>
    <row r="7" customFormat="false" ht="15" hidden="false" customHeight="false" outlineLevel="0" collapsed="false">
      <c r="B7" s="2" t="s">
        <v>14</v>
      </c>
      <c r="C7" s="2" t="n">
        <v>1995</v>
      </c>
      <c r="D7" s="2" t="n">
        <v>71.4</v>
      </c>
      <c r="E7" s="19" t="n">
        <v>11</v>
      </c>
      <c r="F7" s="5" t="n">
        <v>135</v>
      </c>
      <c r="G7" s="5" t="n">
        <v>140</v>
      </c>
      <c r="H7" s="5" t="n">
        <v>145</v>
      </c>
      <c r="I7" s="6" t="n">
        <v>145</v>
      </c>
      <c r="J7" s="19" t="n">
        <v>7</v>
      </c>
      <c r="K7" s="19" t="n">
        <v>5</v>
      </c>
      <c r="L7" s="5" t="n">
        <v>80</v>
      </c>
      <c r="M7" s="5" t="n">
        <v>85</v>
      </c>
      <c r="N7" s="5" t="n">
        <v>87.5</v>
      </c>
      <c r="O7" s="6" t="n">
        <v>87.5</v>
      </c>
      <c r="P7" s="5" t="n">
        <v>140</v>
      </c>
      <c r="Q7" s="5" t="n">
        <v>150</v>
      </c>
      <c r="R7" s="5" t="n">
        <v>160</v>
      </c>
      <c r="S7" s="6" t="n">
        <v>160</v>
      </c>
      <c r="T7" s="8" t="n">
        <f aca="false">I7+O7+S7</f>
        <v>392.5</v>
      </c>
    </row>
    <row r="8" customFormat="false" ht="15" hidden="false" customHeight="false" outlineLevel="0" collapsed="false">
      <c r="B8" s="2" t="s">
        <v>22</v>
      </c>
      <c r="C8" s="2" t="n">
        <v>1993</v>
      </c>
      <c r="D8" s="2" t="n">
        <v>82.7</v>
      </c>
      <c r="E8" s="19" t="n">
        <v>13</v>
      </c>
      <c r="F8" s="5" t="n">
        <v>130</v>
      </c>
      <c r="G8" s="5" t="n">
        <v>140</v>
      </c>
      <c r="H8" s="5" t="n">
        <v>145</v>
      </c>
      <c r="I8" s="6" t="n">
        <v>145</v>
      </c>
      <c r="J8" s="19" t="n">
        <v>9</v>
      </c>
      <c r="K8" s="19" t="n">
        <v>5</v>
      </c>
      <c r="L8" s="5" t="n">
        <v>65</v>
      </c>
      <c r="M8" s="5" t="n">
        <v>70</v>
      </c>
      <c r="N8" s="7" t="n">
        <v>72.5</v>
      </c>
      <c r="O8" s="6" t="n">
        <v>70</v>
      </c>
      <c r="P8" s="5" t="n">
        <v>150</v>
      </c>
      <c r="Q8" s="5" t="n">
        <v>160</v>
      </c>
      <c r="R8" s="5" t="n">
        <v>167.5</v>
      </c>
      <c r="S8" s="6" t="n">
        <v>167.5</v>
      </c>
      <c r="T8" s="8" t="n">
        <f aca="false">I8+O8+S8</f>
        <v>382.5</v>
      </c>
    </row>
    <row r="9" customFormat="false" ht="15" hidden="false" customHeight="false" outlineLevel="0" collapsed="false">
      <c r="B9" s="2" t="s">
        <v>30</v>
      </c>
      <c r="C9" s="2" t="n">
        <v>1992</v>
      </c>
      <c r="D9" s="2" t="n">
        <v>72.5</v>
      </c>
      <c r="E9" s="19" t="n">
        <v>11</v>
      </c>
      <c r="F9" s="5" t="n">
        <v>152.5</v>
      </c>
      <c r="G9" s="5" t="n">
        <v>160</v>
      </c>
      <c r="H9" s="5" t="n">
        <v>165</v>
      </c>
      <c r="I9" s="6" t="n">
        <v>165</v>
      </c>
      <c r="J9" s="19" t="n">
        <v>8</v>
      </c>
      <c r="K9" s="19" t="n">
        <v>6</v>
      </c>
      <c r="L9" s="5" t="n">
        <v>82.5</v>
      </c>
      <c r="M9" s="5" t="n">
        <v>87.5</v>
      </c>
      <c r="N9" s="5" t="n">
        <v>90</v>
      </c>
      <c r="O9" s="6" t="n">
        <v>90</v>
      </c>
      <c r="P9" s="5" t="n">
        <v>160</v>
      </c>
      <c r="Q9" s="5" t="n">
        <v>170</v>
      </c>
      <c r="R9" s="5" t="n">
        <v>177.5</v>
      </c>
      <c r="S9" s="6" t="n">
        <v>177.5</v>
      </c>
      <c r="T9" s="8" t="n">
        <f aca="false">I9+O9+S9</f>
        <v>432.5</v>
      </c>
    </row>
    <row r="10" customFormat="false" ht="15" hidden="false" customHeight="false" outlineLevel="0" collapsed="false">
      <c r="B10" s="2" t="s">
        <v>15</v>
      </c>
      <c r="C10" s="2" t="n">
        <v>1973</v>
      </c>
      <c r="D10" s="2" t="n">
        <v>103.9</v>
      </c>
      <c r="E10" s="19" t="n">
        <v>14</v>
      </c>
      <c r="F10" s="5" t="n">
        <v>200</v>
      </c>
      <c r="G10" s="5" t="n">
        <v>210</v>
      </c>
      <c r="H10" s="5" t="n">
        <v>217.5</v>
      </c>
      <c r="I10" s="6" t="n">
        <v>217.5</v>
      </c>
      <c r="J10" s="19" t="n">
        <v>12</v>
      </c>
      <c r="K10" s="19" t="n">
        <v>7</v>
      </c>
      <c r="L10" s="5" t="n">
        <v>160</v>
      </c>
      <c r="M10" s="5" t="n">
        <v>165</v>
      </c>
      <c r="N10" s="10" t="n">
        <v>167.5</v>
      </c>
      <c r="O10" s="6" t="n">
        <v>165</v>
      </c>
      <c r="P10" s="5" t="n">
        <v>230</v>
      </c>
      <c r="Q10" s="5" t="n">
        <v>240</v>
      </c>
      <c r="R10" s="7" t="n">
        <v>250</v>
      </c>
      <c r="S10" s="6" t="n">
        <v>240</v>
      </c>
      <c r="T10" s="8" t="n">
        <f aca="false">I10+O10+S10</f>
        <v>622.5</v>
      </c>
      <c r="U10" s="1" t="n">
        <f aca="false">500+100*(T10-($F$33*LN(D10)-$F$34))/($F$35*LN(D10)-$F$36)</f>
        <v>537.702946585556</v>
      </c>
    </row>
    <row r="11" customFormat="false" ht="15" hidden="false" customHeight="false" outlineLevel="0" collapsed="false">
      <c r="B11" s="2" t="s">
        <v>16</v>
      </c>
      <c r="C11" s="2" t="n">
        <v>1993</v>
      </c>
      <c r="D11" s="2" t="n">
        <v>119.7</v>
      </c>
      <c r="E11" s="19" t="n">
        <v>18</v>
      </c>
      <c r="F11" s="5" t="n">
        <v>230</v>
      </c>
      <c r="G11" s="5" t="n">
        <v>237.5</v>
      </c>
      <c r="H11" s="5" t="n">
        <v>245</v>
      </c>
      <c r="I11" s="6" t="n">
        <v>245</v>
      </c>
      <c r="J11" s="19" t="n">
        <v>13</v>
      </c>
      <c r="K11" s="19" t="n">
        <v>5</v>
      </c>
      <c r="L11" s="5" t="n">
        <v>142.5</v>
      </c>
      <c r="M11" s="5" t="n">
        <v>147.5</v>
      </c>
      <c r="N11" s="7" t="n">
        <v>150</v>
      </c>
      <c r="O11" s="6" t="n">
        <v>147.5</v>
      </c>
      <c r="P11" s="5" t="n">
        <v>255</v>
      </c>
      <c r="Q11" s="5" t="n">
        <v>265</v>
      </c>
      <c r="R11" s="7" t="n">
        <v>272.5</v>
      </c>
      <c r="S11" s="6" t="n">
        <v>265</v>
      </c>
      <c r="T11" s="8" t="n">
        <f aca="false">I11+O11+S11</f>
        <v>657.5</v>
      </c>
      <c r="U11" s="1" t="n">
        <f aca="false">500+100*(T11-($F$33*LN(D11)-$F$34))/($F$35*LN(D11)-$F$36)</f>
        <v>526.714456412105</v>
      </c>
    </row>
    <row r="12" customFormat="false" ht="15" hidden="false" customHeight="false" outlineLevel="0" collapsed="false">
      <c r="B12" s="2" t="s">
        <v>17</v>
      </c>
      <c r="C12" s="2" t="n">
        <v>1992</v>
      </c>
      <c r="D12" s="2" t="n">
        <v>134.4</v>
      </c>
      <c r="E12" s="19" t="n">
        <v>18</v>
      </c>
      <c r="F12" s="5" t="n">
        <v>225</v>
      </c>
      <c r="G12" s="5" t="n">
        <v>235</v>
      </c>
      <c r="H12" s="5" t="n">
        <v>242.5</v>
      </c>
      <c r="I12" s="6" t="n">
        <v>242.5</v>
      </c>
      <c r="J12" s="19" t="n">
        <v>13</v>
      </c>
      <c r="K12" s="19" t="n">
        <v>5</v>
      </c>
      <c r="L12" s="5" t="n">
        <v>165</v>
      </c>
      <c r="M12" s="5" t="n">
        <v>172.5</v>
      </c>
      <c r="N12" s="7" t="n">
        <v>177.5</v>
      </c>
      <c r="O12" s="6" t="n">
        <v>172.5</v>
      </c>
      <c r="P12" s="5" t="n">
        <v>275</v>
      </c>
      <c r="Q12" s="7" t="n">
        <v>282.5</v>
      </c>
      <c r="R12" s="7" t="n">
        <v>282.5</v>
      </c>
      <c r="S12" s="6" t="n">
        <v>275</v>
      </c>
      <c r="T12" s="8" t="n">
        <f aca="false">I12+O12+S12</f>
        <v>690</v>
      </c>
      <c r="U12" s="1" t="n">
        <f aca="false">500+100*(T12-($F$33*LN(D12)-$F$34))/($F$35*LN(D12)-$F$36)</f>
        <v>522.201404614614</v>
      </c>
    </row>
    <row r="13" customFormat="false" ht="15" hidden="false" customHeight="false" outlineLevel="0" collapsed="false">
      <c r="B13" s="2" t="s">
        <v>18</v>
      </c>
      <c r="C13" s="2" t="n">
        <v>1990</v>
      </c>
      <c r="D13" s="2" t="n">
        <v>83.1</v>
      </c>
      <c r="E13" s="19" t="n">
        <v>14</v>
      </c>
      <c r="F13" s="7" t="n">
        <v>230</v>
      </c>
      <c r="G13" s="5" t="n">
        <v>230</v>
      </c>
      <c r="H13" s="5" t="n">
        <v>245</v>
      </c>
      <c r="I13" s="6" t="n">
        <v>245</v>
      </c>
      <c r="J13" s="19" t="n">
        <v>12</v>
      </c>
      <c r="K13" s="19" t="n">
        <v>7</v>
      </c>
      <c r="L13" s="5" t="n">
        <v>165</v>
      </c>
      <c r="M13" s="5" t="n">
        <v>172.5</v>
      </c>
      <c r="N13" s="7" t="n">
        <v>180</v>
      </c>
      <c r="O13" s="6" t="n">
        <v>172.5</v>
      </c>
      <c r="P13" s="5" t="n">
        <v>250</v>
      </c>
      <c r="Q13" s="5" t="n">
        <v>275</v>
      </c>
      <c r="R13" s="7" t="n">
        <v>288</v>
      </c>
      <c r="S13" s="6" t="n">
        <v>275</v>
      </c>
      <c r="T13" s="8" t="n">
        <f aca="false">I13+O13+S13</f>
        <v>692.5</v>
      </c>
      <c r="U13" s="1" t="n">
        <f aca="false">500+100*(T13-($F$33*LN(D13)-$F$34))/($F$35*LN(D13)-$F$36)</f>
        <v>700.955951844878</v>
      </c>
    </row>
    <row r="14" customFormat="false" ht="15" hidden="false" customHeight="false" outlineLevel="0" collapsed="false">
      <c r="B14" s="2" t="s">
        <v>19</v>
      </c>
      <c r="C14" s="2" t="n">
        <v>1995</v>
      </c>
      <c r="D14" s="2" t="n">
        <v>104.6</v>
      </c>
      <c r="E14" s="19" t="n">
        <v>17</v>
      </c>
      <c r="F14" s="5" t="n">
        <v>250</v>
      </c>
      <c r="G14" s="5" t="n">
        <v>260</v>
      </c>
      <c r="H14" s="5" t="n">
        <v>270</v>
      </c>
      <c r="I14" s="6" t="n">
        <v>270</v>
      </c>
      <c r="J14" s="19" t="n">
        <v>12</v>
      </c>
      <c r="K14" s="19" t="n">
        <v>8</v>
      </c>
      <c r="L14" s="5" t="n">
        <v>160</v>
      </c>
      <c r="M14" s="5" t="n">
        <v>165</v>
      </c>
      <c r="N14" s="5" t="n">
        <v>170</v>
      </c>
      <c r="O14" s="6" t="n">
        <v>170</v>
      </c>
      <c r="P14" s="5" t="n">
        <v>285</v>
      </c>
      <c r="Q14" s="5" t="n">
        <v>305</v>
      </c>
      <c r="R14" s="5" t="n">
        <v>320</v>
      </c>
      <c r="S14" s="6" t="n">
        <v>320</v>
      </c>
      <c r="T14" s="8" t="n">
        <f aca="false">I14+O14+S14</f>
        <v>760</v>
      </c>
      <c r="U14" s="1" t="n">
        <f aca="false">500+100*(T14-($F$33*LN(D14)-$F$34))/($F$35*LN(D14)-$F$36)</f>
        <v>672.47202850276</v>
      </c>
    </row>
    <row r="16" customFormat="false" ht="15" hidden="false" customHeight="false" outlineLevel="0" collapsed="false">
      <c r="B16" s="2"/>
      <c r="C16" s="16" t="s">
        <v>44</v>
      </c>
      <c r="D16" s="16" t="s">
        <v>45</v>
      </c>
      <c r="E16" s="16" t="s">
        <v>47</v>
      </c>
    </row>
    <row r="17" customFormat="false" ht="15" hidden="false" customHeight="false" outlineLevel="0" collapsed="false">
      <c r="B17" s="2" t="s">
        <v>18</v>
      </c>
      <c r="C17" s="2" t="n">
        <v>12</v>
      </c>
      <c r="D17" s="2" t="n">
        <v>7</v>
      </c>
      <c r="E17" s="2" t="n">
        <v>14</v>
      </c>
    </row>
    <row r="18" customFormat="false" ht="15" hidden="false" customHeight="false" outlineLevel="0" collapsed="false">
      <c r="B18" s="2" t="s">
        <v>19</v>
      </c>
      <c r="C18" s="2" t="n">
        <v>12</v>
      </c>
      <c r="D18" s="2" t="n">
        <v>8</v>
      </c>
      <c r="E18" s="2" t="n">
        <v>17</v>
      </c>
    </row>
    <row r="19" customFormat="false" ht="15" hidden="false" customHeight="false" outlineLevel="0" collapsed="false">
      <c r="B19" s="2" t="s">
        <v>17</v>
      </c>
      <c r="C19" s="2" t="n">
        <v>13</v>
      </c>
      <c r="D19" s="2" t="n">
        <v>5</v>
      </c>
      <c r="E19" s="2" t="n">
        <v>18</v>
      </c>
    </row>
    <row r="20" customFormat="false" ht="15" hidden="false" customHeight="false" outlineLevel="0" collapsed="false">
      <c r="B20" s="2" t="s">
        <v>14</v>
      </c>
      <c r="C20" s="2" t="n">
        <v>7</v>
      </c>
      <c r="D20" s="2" t="n">
        <v>5</v>
      </c>
      <c r="E20" s="2" t="n">
        <v>11</v>
      </c>
    </row>
    <row r="21" customFormat="false" ht="15" hidden="false" customHeight="false" outlineLevel="0" collapsed="false">
      <c r="B21" s="2" t="s">
        <v>16</v>
      </c>
      <c r="C21" s="2" t="n">
        <v>13</v>
      </c>
      <c r="D21" s="2" t="n">
        <v>5</v>
      </c>
      <c r="E21" s="2" t="n">
        <v>18</v>
      </c>
    </row>
    <row r="22" customFormat="false" ht="15" hidden="false" customHeight="false" outlineLevel="0" collapsed="false">
      <c r="B22" s="2" t="s">
        <v>13</v>
      </c>
      <c r="C22" s="2" t="n">
        <v>8</v>
      </c>
      <c r="D22" s="2" t="n">
        <v>6</v>
      </c>
      <c r="E22" s="2" t="n">
        <v>10</v>
      </c>
    </row>
    <row r="23" customFormat="false" ht="15" hidden="false" customHeight="false" outlineLevel="0" collapsed="false">
      <c r="B23" s="2" t="s">
        <v>15</v>
      </c>
      <c r="C23" s="2" t="n">
        <v>12</v>
      </c>
      <c r="D23" s="2" t="n">
        <v>7</v>
      </c>
      <c r="E23" s="2" t="n">
        <v>15</v>
      </c>
    </row>
    <row r="24" customFormat="false" ht="15" hidden="false" customHeight="false" outlineLevel="0" collapsed="false">
      <c r="B24" s="2" t="s">
        <v>29</v>
      </c>
      <c r="C24" s="2" t="n">
        <v>8</v>
      </c>
      <c r="D24" s="2" t="n">
        <v>8</v>
      </c>
      <c r="E24" s="2" t="n">
        <v>16</v>
      </c>
    </row>
    <row r="25" customFormat="false" ht="15" hidden="false" customHeight="false" outlineLevel="0" collapsed="false">
      <c r="B25" s="2" t="s">
        <v>30</v>
      </c>
      <c r="C25" s="2" t="n">
        <v>8</v>
      </c>
      <c r="D25" s="2" t="n">
        <v>6</v>
      </c>
      <c r="E25" s="2" t="n">
        <v>11</v>
      </c>
    </row>
    <row r="26" customFormat="false" ht="15" hidden="false" customHeight="false" outlineLevel="0" collapsed="false">
      <c r="B26" s="2" t="s">
        <v>21</v>
      </c>
      <c r="C26" s="2" t="n">
        <v>9</v>
      </c>
      <c r="D26" s="2" t="n">
        <v>2</v>
      </c>
      <c r="E26" s="2" t="n">
        <v>11</v>
      </c>
    </row>
    <row r="27" customFormat="false" ht="15" hidden="false" customHeight="false" outlineLevel="0" collapsed="false">
      <c r="B27" s="2" t="s">
        <v>22</v>
      </c>
      <c r="C27" s="2" t="n">
        <v>9</v>
      </c>
      <c r="D27" s="2" t="n">
        <v>5</v>
      </c>
      <c r="E27" s="2" t="n">
        <v>13</v>
      </c>
    </row>
    <row r="33" customFormat="false" ht="15" hidden="false" customHeight="false" outlineLevel="0" collapsed="false">
      <c r="D33" s="0" t="n">
        <f aca="false">500+100*(T10-(F33*LN(D10)- F34))/(F35*LN(D10)-F36)</f>
        <v>537.702946585556</v>
      </c>
      <c r="F33" s="0" t="s">
        <v>39</v>
      </c>
    </row>
    <row r="34" customFormat="false" ht="15" hidden="false" customHeight="false" outlineLevel="0" collapsed="false">
      <c r="F34" s="0" t="n">
        <v>857.785</v>
      </c>
    </row>
    <row r="35" customFormat="false" ht="15" hidden="false" customHeight="false" outlineLevel="0" collapsed="false">
      <c r="F35" s="0" t="n">
        <v>53.216</v>
      </c>
    </row>
    <row r="36" customFormat="false" ht="15" hidden="false" customHeight="false" outlineLevel="0" collapsed="false">
      <c r="F36" s="0" t="n">
        <v>147.0835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T25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I22" activeCellId="0" sqref="I22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9.99"/>
    <col collapsed="false" customWidth="true" hidden="false" outlineLevel="0" max="3" min="3" style="0" width="12.42"/>
    <col collapsed="false" customWidth="true" hidden="false" outlineLevel="0" max="4" min="4" style="0" width="13.86"/>
    <col collapsed="false" customWidth="true" hidden="false" outlineLevel="0" max="1025" min="5" style="0" width="8.67"/>
  </cols>
  <sheetData>
    <row r="2" customFormat="false" ht="15" hidden="false" customHeight="false" outlineLevel="0" collapsed="false">
      <c r="F2" s="1" t="s">
        <v>0</v>
      </c>
      <c r="L2" s="1" t="s">
        <v>1</v>
      </c>
      <c r="P2" s="1" t="s">
        <v>2</v>
      </c>
      <c r="T2" s="0" t="s">
        <v>3</v>
      </c>
    </row>
    <row r="3" customFormat="false" ht="15" hidden="false" customHeight="false" outlineLevel="0" collapsed="false">
      <c r="B3" s="2" t="s">
        <v>4</v>
      </c>
      <c r="C3" s="2" t="s">
        <v>5</v>
      </c>
      <c r="D3" s="2" t="s">
        <v>6</v>
      </c>
      <c r="E3" s="20" t="s">
        <v>47</v>
      </c>
      <c r="F3" s="2" t="s">
        <v>7</v>
      </c>
      <c r="G3" s="2" t="s">
        <v>8</v>
      </c>
      <c r="H3" s="2" t="s">
        <v>9</v>
      </c>
      <c r="I3" s="3" t="s">
        <v>10</v>
      </c>
      <c r="J3" s="19" t="s">
        <v>44</v>
      </c>
      <c r="K3" s="19" t="s">
        <v>45</v>
      </c>
      <c r="L3" s="2" t="s">
        <v>7</v>
      </c>
      <c r="M3" s="2" t="s">
        <v>8</v>
      </c>
      <c r="N3" s="2" t="s">
        <v>9</v>
      </c>
      <c r="O3" s="3" t="s">
        <v>10</v>
      </c>
      <c r="P3" s="2" t="s">
        <v>7</v>
      </c>
      <c r="Q3" s="2" t="s">
        <v>8</v>
      </c>
      <c r="R3" s="2" t="s">
        <v>9</v>
      </c>
      <c r="S3" s="3" t="s">
        <v>10</v>
      </c>
      <c r="T3" s="2"/>
    </row>
    <row r="4" customFormat="false" ht="15" hidden="false" customHeight="false" outlineLevel="0" collapsed="false">
      <c r="B4" s="2" t="s">
        <v>23</v>
      </c>
      <c r="C4" s="2" t="n">
        <v>1972</v>
      </c>
      <c r="D4" s="2" t="n">
        <v>92.2</v>
      </c>
      <c r="E4" s="21" t="n">
        <v>14</v>
      </c>
      <c r="F4" s="5" t="n">
        <v>187.5</v>
      </c>
      <c r="G4" s="5" t="n">
        <v>200</v>
      </c>
      <c r="H4" s="7" t="n">
        <v>207.5</v>
      </c>
      <c r="I4" s="8" t="n">
        <v>200</v>
      </c>
      <c r="J4" s="19" t="n">
        <v>14</v>
      </c>
      <c r="K4" s="19" t="n">
        <v>7</v>
      </c>
      <c r="L4" s="5" t="n">
        <v>112.5</v>
      </c>
      <c r="M4" s="5" t="n">
        <v>120</v>
      </c>
      <c r="N4" s="5" t="n">
        <v>125</v>
      </c>
      <c r="O4" s="6" t="n">
        <v>125</v>
      </c>
      <c r="P4" s="5" t="n">
        <v>200</v>
      </c>
      <c r="Q4" s="5" t="n">
        <v>210</v>
      </c>
      <c r="R4" s="7" t="n">
        <v>215</v>
      </c>
      <c r="S4" s="8" t="n">
        <v>210</v>
      </c>
      <c r="T4" s="8" t="n">
        <f aca="false">I4+O4+S4</f>
        <v>535</v>
      </c>
    </row>
    <row r="5" customFormat="false" ht="15" hidden="false" customHeight="false" outlineLevel="0" collapsed="false">
      <c r="B5" s="2" t="s">
        <v>24</v>
      </c>
      <c r="C5" s="2" t="n">
        <v>1994</v>
      </c>
      <c r="D5" s="2" t="n">
        <v>103.2</v>
      </c>
      <c r="E5" s="22" t="n">
        <v>14</v>
      </c>
      <c r="F5" s="5" t="n">
        <v>220</v>
      </c>
      <c r="G5" s="5" t="n">
        <v>230</v>
      </c>
      <c r="H5" s="5" t="n">
        <v>240</v>
      </c>
      <c r="I5" s="8" t="n">
        <v>240</v>
      </c>
      <c r="J5" s="19" t="n">
        <v>14</v>
      </c>
      <c r="K5" s="19" t="n">
        <v>7</v>
      </c>
      <c r="L5" s="5" t="n">
        <v>170</v>
      </c>
      <c r="M5" s="5" t="n">
        <v>177.5</v>
      </c>
      <c r="N5" s="5" t="n">
        <v>182.5</v>
      </c>
      <c r="O5" s="6" t="n">
        <v>182.5</v>
      </c>
      <c r="P5" s="5" t="n">
        <v>230</v>
      </c>
      <c r="Q5" s="5" t="n">
        <v>245</v>
      </c>
      <c r="R5" s="5" t="n">
        <v>255</v>
      </c>
      <c r="S5" s="8" t="n">
        <v>255</v>
      </c>
      <c r="T5" s="8" t="n">
        <f aca="false">I5+O5+S5</f>
        <v>677.5</v>
      </c>
    </row>
    <row r="6" customFormat="false" ht="15" hidden="false" customHeight="false" outlineLevel="0" collapsed="false">
      <c r="B6" s="2" t="s">
        <v>31</v>
      </c>
      <c r="C6" s="2" t="n">
        <v>1984</v>
      </c>
      <c r="D6" s="2" t="n">
        <v>139</v>
      </c>
      <c r="E6" s="22" t="n">
        <v>21</v>
      </c>
      <c r="F6" s="5" t="n">
        <v>225</v>
      </c>
      <c r="G6" s="5" t="n">
        <v>232.5</v>
      </c>
      <c r="H6" s="5" t="n">
        <v>240</v>
      </c>
      <c r="I6" s="8" t="n">
        <v>240</v>
      </c>
      <c r="J6" s="19" t="n">
        <v>14</v>
      </c>
      <c r="K6" s="19" t="n">
        <v>9</v>
      </c>
      <c r="L6" s="5" t="n">
        <v>185</v>
      </c>
      <c r="M6" s="5" t="n">
        <v>195</v>
      </c>
      <c r="N6" s="5" t="n">
        <v>202.5</v>
      </c>
      <c r="O6" s="6" t="n">
        <v>202.5</v>
      </c>
      <c r="P6" s="5" t="n">
        <v>250</v>
      </c>
      <c r="Q6" s="5" t="n">
        <v>260</v>
      </c>
      <c r="R6" s="5" t="n">
        <v>270</v>
      </c>
      <c r="S6" s="8" t="n">
        <v>270</v>
      </c>
      <c r="T6" s="8" t="n">
        <f aca="false">I6+O6+S6</f>
        <v>712.5</v>
      </c>
    </row>
    <row r="7" customFormat="false" ht="15" hidden="false" customHeight="false" outlineLevel="0" collapsed="false">
      <c r="B7" s="2" t="s">
        <v>25</v>
      </c>
      <c r="C7" s="2" t="n">
        <v>1975</v>
      </c>
      <c r="D7" s="2" t="n">
        <v>92.5</v>
      </c>
      <c r="E7" s="22" t="n">
        <v>14</v>
      </c>
      <c r="F7" s="5" t="n">
        <v>215</v>
      </c>
      <c r="G7" s="7" t="n">
        <v>225</v>
      </c>
      <c r="H7" s="5" t="n">
        <v>225</v>
      </c>
      <c r="I7" s="8" t="n">
        <v>225</v>
      </c>
      <c r="J7" s="19" t="n">
        <v>15</v>
      </c>
      <c r="K7" s="19" t="n">
        <v>7</v>
      </c>
      <c r="L7" s="5" t="n">
        <v>170</v>
      </c>
      <c r="M7" s="5" t="n">
        <v>180</v>
      </c>
      <c r="N7" s="7" t="n">
        <v>185</v>
      </c>
      <c r="O7" s="6" t="n">
        <v>180</v>
      </c>
      <c r="P7" s="5" t="n">
        <v>250</v>
      </c>
      <c r="Q7" s="5" t="n">
        <v>262.5</v>
      </c>
      <c r="R7" s="5" t="n">
        <v>270</v>
      </c>
      <c r="S7" s="8" t="n">
        <v>270</v>
      </c>
      <c r="T7" s="8" t="n">
        <f aca="false">I7+O7+S7</f>
        <v>675</v>
      </c>
    </row>
    <row r="8" customFormat="false" ht="15" hidden="false" customHeight="false" outlineLevel="0" collapsed="false">
      <c r="B8" s="2" t="s">
        <v>32</v>
      </c>
      <c r="C8" s="2" t="n">
        <v>1994</v>
      </c>
      <c r="D8" s="2" t="n">
        <v>119.7</v>
      </c>
      <c r="E8" s="22" t="n">
        <v>20</v>
      </c>
      <c r="F8" s="5" t="n">
        <v>235</v>
      </c>
      <c r="G8" s="7" t="n">
        <v>245</v>
      </c>
      <c r="H8" s="5" t="n">
        <v>245</v>
      </c>
      <c r="I8" s="8" t="n">
        <v>245</v>
      </c>
      <c r="J8" s="19" t="n">
        <v>15</v>
      </c>
      <c r="K8" s="19" t="n">
        <v>7</v>
      </c>
      <c r="L8" s="5" t="n">
        <v>125</v>
      </c>
      <c r="M8" s="5" t="n">
        <v>130</v>
      </c>
      <c r="N8" s="7" t="n">
        <v>137.5</v>
      </c>
      <c r="O8" s="6" t="n">
        <v>130</v>
      </c>
      <c r="P8" s="5" t="n">
        <v>260</v>
      </c>
      <c r="Q8" s="5" t="n">
        <v>267.5</v>
      </c>
      <c r="R8" s="5" t="n">
        <v>275</v>
      </c>
      <c r="S8" s="8" t="n">
        <v>275</v>
      </c>
      <c r="T8" s="8" t="n">
        <f aca="false">I8+O8+S8</f>
        <v>650</v>
      </c>
    </row>
    <row r="9" customFormat="false" ht="15" hidden="false" customHeight="false" outlineLevel="0" collapsed="false">
      <c r="B9" s="2" t="s">
        <v>33</v>
      </c>
      <c r="C9" s="2" t="n">
        <v>1995</v>
      </c>
      <c r="D9" s="2" t="n">
        <v>85.6</v>
      </c>
      <c r="E9" s="22" t="n">
        <v>13</v>
      </c>
      <c r="F9" s="5" t="n">
        <v>250</v>
      </c>
      <c r="G9" s="5" t="n">
        <v>257.5</v>
      </c>
      <c r="H9" s="5" t="n">
        <v>265</v>
      </c>
      <c r="I9" s="8" t="n">
        <v>265</v>
      </c>
      <c r="J9" s="19" t="n">
        <v>11</v>
      </c>
      <c r="K9" s="19" t="n">
        <v>5</v>
      </c>
      <c r="L9" s="5" t="n">
        <v>140</v>
      </c>
      <c r="M9" s="5" t="n">
        <v>147.5</v>
      </c>
      <c r="N9" s="5" t="n">
        <v>152.5</v>
      </c>
      <c r="O9" s="6" t="n">
        <v>152.5</v>
      </c>
      <c r="P9" s="5" t="n">
        <v>260</v>
      </c>
      <c r="Q9" s="5" t="n">
        <v>270</v>
      </c>
      <c r="R9" s="7" t="n">
        <v>275</v>
      </c>
      <c r="S9" s="8" t="n">
        <v>270</v>
      </c>
      <c r="T9" s="8" t="n">
        <f aca="false">I9+O9+S9</f>
        <v>687.5</v>
      </c>
    </row>
    <row r="10" customFormat="false" ht="15" hidden="false" customHeight="false" outlineLevel="0" collapsed="false">
      <c r="B10" s="2" t="s">
        <v>26</v>
      </c>
      <c r="C10" s="2" t="n">
        <v>1982</v>
      </c>
      <c r="D10" s="2" t="n">
        <v>92.3</v>
      </c>
      <c r="E10" s="22" t="n">
        <v>15</v>
      </c>
      <c r="F10" s="5" t="n">
        <v>220</v>
      </c>
      <c r="G10" s="5" t="n">
        <v>232.5</v>
      </c>
      <c r="H10" s="5" t="n">
        <v>242.5</v>
      </c>
      <c r="I10" s="8" t="n">
        <v>242.5</v>
      </c>
      <c r="J10" s="19" t="n">
        <v>14</v>
      </c>
      <c r="K10" s="19" t="n">
        <v>7</v>
      </c>
      <c r="L10" s="5" t="n">
        <v>145</v>
      </c>
      <c r="M10" s="5" t="n">
        <v>155</v>
      </c>
      <c r="N10" s="7" t="n">
        <v>160</v>
      </c>
      <c r="O10" s="6" t="n">
        <v>155</v>
      </c>
      <c r="P10" s="5" t="n">
        <v>260</v>
      </c>
      <c r="Q10" s="5" t="n">
        <v>280</v>
      </c>
      <c r="R10" s="7" t="n">
        <v>290</v>
      </c>
      <c r="S10" s="8" t="n">
        <v>280</v>
      </c>
      <c r="T10" s="8" t="n">
        <f aca="false">I10+O10+S10</f>
        <v>677.5</v>
      </c>
    </row>
    <row r="11" customFormat="false" ht="15" hidden="false" customHeight="false" outlineLevel="0" collapsed="false">
      <c r="B11" s="2" t="s">
        <v>27</v>
      </c>
      <c r="C11" s="2" t="n">
        <v>1997</v>
      </c>
      <c r="D11" s="2" t="n">
        <v>102.1</v>
      </c>
      <c r="E11" s="22" t="n">
        <v>18</v>
      </c>
      <c r="F11" s="5" t="n">
        <v>220</v>
      </c>
      <c r="G11" s="5" t="n">
        <v>235</v>
      </c>
      <c r="H11" s="7" t="n">
        <v>240</v>
      </c>
      <c r="I11" s="8" t="n">
        <v>235</v>
      </c>
      <c r="J11" s="19" t="n">
        <v>14</v>
      </c>
      <c r="K11" s="19" t="n">
        <v>7</v>
      </c>
      <c r="L11" s="5" t="n">
        <v>150</v>
      </c>
      <c r="M11" s="5" t="n">
        <v>160</v>
      </c>
      <c r="N11" s="7" t="n">
        <v>165</v>
      </c>
      <c r="O11" s="6" t="n">
        <v>160</v>
      </c>
      <c r="P11" s="5" t="n">
        <v>260</v>
      </c>
      <c r="Q11" s="5" t="n">
        <v>280</v>
      </c>
      <c r="R11" s="7" t="n">
        <v>300</v>
      </c>
      <c r="S11" s="8" t="n">
        <v>280</v>
      </c>
      <c r="T11" s="8" t="n">
        <f aca="false">I11+O11+S11</f>
        <v>675</v>
      </c>
    </row>
    <row r="12" customFormat="false" ht="15" hidden="false" customHeight="false" outlineLevel="0" collapsed="false">
      <c r="B12" s="2" t="s">
        <v>34</v>
      </c>
      <c r="C12" s="2" t="n">
        <v>1983</v>
      </c>
      <c r="D12" s="2" t="n">
        <v>104.2</v>
      </c>
      <c r="E12" s="22" t="n">
        <v>16</v>
      </c>
      <c r="F12" s="5" t="n">
        <v>227.5</v>
      </c>
      <c r="G12" s="5" t="n">
        <v>237.5</v>
      </c>
      <c r="H12" s="5" t="n">
        <v>245</v>
      </c>
      <c r="I12" s="8" t="n">
        <v>245</v>
      </c>
      <c r="J12" s="19" t="n">
        <v>10</v>
      </c>
      <c r="K12" s="19" t="n">
        <v>7</v>
      </c>
      <c r="L12" s="5" t="n">
        <v>170</v>
      </c>
      <c r="M12" s="5" t="n">
        <v>177.5</v>
      </c>
      <c r="N12" s="7" t="n">
        <v>182.5</v>
      </c>
      <c r="O12" s="6" t="n">
        <v>177.5</v>
      </c>
      <c r="P12" s="5" t="n">
        <v>270</v>
      </c>
      <c r="Q12" s="5" t="n">
        <v>285</v>
      </c>
      <c r="R12" s="5" t="n">
        <v>300</v>
      </c>
      <c r="S12" s="8" t="n">
        <v>300</v>
      </c>
      <c r="T12" s="8" t="n">
        <f aca="false">I12+O12+S12</f>
        <v>722.5</v>
      </c>
    </row>
    <row r="13" customFormat="false" ht="15" hidden="false" customHeight="false" outlineLevel="0" collapsed="false">
      <c r="B13" s="2" t="s">
        <v>35</v>
      </c>
      <c r="C13" s="2" t="n">
        <v>1989</v>
      </c>
      <c r="D13" s="2" t="n">
        <v>167.2</v>
      </c>
      <c r="E13" s="22" t="s">
        <v>48</v>
      </c>
      <c r="F13" s="5" t="n">
        <v>275</v>
      </c>
      <c r="G13" s="5" t="n">
        <v>285</v>
      </c>
      <c r="H13" s="5" t="n">
        <v>292.5</v>
      </c>
      <c r="I13" s="8" t="n">
        <v>292.5</v>
      </c>
      <c r="J13" s="19" t="n">
        <v>15</v>
      </c>
      <c r="K13" s="19" t="n">
        <v>8</v>
      </c>
      <c r="L13" s="5" t="n">
        <v>170</v>
      </c>
      <c r="M13" s="5" t="n">
        <v>180</v>
      </c>
      <c r="N13" s="5" t="n">
        <v>187.5</v>
      </c>
      <c r="O13" s="6" t="n">
        <v>187.5</v>
      </c>
      <c r="P13" s="5" t="n">
        <v>280</v>
      </c>
      <c r="Q13" s="5" t="n">
        <v>290</v>
      </c>
      <c r="R13" s="5" t="n">
        <v>302.5</v>
      </c>
      <c r="S13" s="8" t="n">
        <v>302.5</v>
      </c>
      <c r="T13" s="8" t="n">
        <f aca="false">I13+O13+S13</f>
        <v>782.5</v>
      </c>
    </row>
    <row r="15" customFormat="false" ht="15" hidden="false" customHeight="false" outlineLevel="0" collapsed="false">
      <c r="B15" s="2"/>
      <c r="C15" s="2" t="s">
        <v>44</v>
      </c>
      <c r="D15" s="2" t="s">
        <v>45</v>
      </c>
      <c r="E15" s="2" t="s">
        <v>47</v>
      </c>
    </row>
    <row r="16" customFormat="false" ht="15" hidden="false" customHeight="false" outlineLevel="0" collapsed="false">
      <c r="B16" s="2" t="s">
        <v>35</v>
      </c>
      <c r="C16" s="2" t="n">
        <v>15</v>
      </c>
      <c r="D16" s="2" t="n">
        <v>8</v>
      </c>
      <c r="E16" s="2" t="n">
        <v>20</v>
      </c>
      <c r="F16" s="0" t="s">
        <v>49</v>
      </c>
    </row>
    <row r="17" customFormat="false" ht="15" hidden="false" customHeight="false" outlineLevel="0" collapsed="false">
      <c r="B17" s="2" t="s">
        <v>31</v>
      </c>
      <c r="C17" s="2" t="n">
        <v>14</v>
      </c>
      <c r="D17" s="2" t="n">
        <v>9</v>
      </c>
      <c r="E17" s="2" t="n">
        <v>21</v>
      </c>
    </row>
    <row r="18" customFormat="false" ht="15" hidden="false" customHeight="false" outlineLevel="0" collapsed="false">
      <c r="B18" s="2" t="s">
        <v>32</v>
      </c>
      <c r="C18" s="2" t="n">
        <v>15</v>
      </c>
      <c r="D18" s="2" t="n">
        <v>7</v>
      </c>
      <c r="E18" s="16" t="n">
        <v>20</v>
      </c>
    </row>
    <row r="19" customFormat="false" ht="15" hidden="false" customHeight="false" outlineLevel="0" collapsed="false">
      <c r="B19" s="2" t="s">
        <v>34</v>
      </c>
      <c r="C19" s="2" t="n">
        <v>10</v>
      </c>
      <c r="D19" s="2" t="n">
        <v>7</v>
      </c>
      <c r="E19" s="16" t="n">
        <v>16</v>
      </c>
    </row>
    <row r="20" customFormat="false" ht="15" hidden="false" customHeight="false" outlineLevel="0" collapsed="false">
      <c r="B20" s="2" t="s">
        <v>33</v>
      </c>
      <c r="C20" s="2" t="n">
        <v>11</v>
      </c>
      <c r="D20" s="2" t="n">
        <v>5</v>
      </c>
      <c r="E20" s="16" t="n">
        <v>13</v>
      </c>
    </row>
    <row r="21" customFormat="false" ht="15" hidden="false" customHeight="false" outlineLevel="0" collapsed="false">
      <c r="B21" s="2" t="s">
        <v>26</v>
      </c>
      <c r="C21" s="2" t="n">
        <v>14</v>
      </c>
      <c r="D21" s="2" t="n">
        <v>7</v>
      </c>
      <c r="E21" s="16" t="n">
        <v>15</v>
      </c>
    </row>
    <row r="22" customFormat="false" ht="15" hidden="false" customHeight="false" outlineLevel="0" collapsed="false">
      <c r="B22" s="2" t="s">
        <v>25</v>
      </c>
      <c r="C22" s="2" t="n">
        <v>15</v>
      </c>
      <c r="D22" s="2" t="n">
        <v>7</v>
      </c>
      <c r="E22" s="16" t="n">
        <v>14</v>
      </c>
    </row>
    <row r="23" customFormat="false" ht="15" hidden="false" customHeight="false" outlineLevel="0" collapsed="false">
      <c r="B23" s="2" t="s">
        <v>50</v>
      </c>
      <c r="C23" s="2" t="n">
        <v>14</v>
      </c>
      <c r="D23" s="2" t="n">
        <v>7</v>
      </c>
      <c r="E23" s="16" t="n">
        <v>18</v>
      </c>
    </row>
    <row r="24" customFormat="false" ht="15" hidden="false" customHeight="false" outlineLevel="0" collapsed="false">
      <c r="B24" s="2" t="s">
        <v>23</v>
      </c>
      <c r="C24" s="2" t="n">
        <v>14</v>
      </c>
      <c r="D24" s="2" t="n">
        <v>7</v>
      </c>
      <c r="E24" s="16" t="n">
        <v>14</v>
      </c>
    </row>
    <row r="25" customFormat="false" ht="15" hidden="false" customHeight="false" outlineLevel="0" collapsed="false">
      <c r="B25" s="2" t="s">
        <v>24</v>
      </c>
      <c r="C25" s="2" t="n">
        <v>14</v>
      </c>
      <c r="D25" s="2" t="n">
        <v>7</v>
      </c>
      <c r="E25" s="16" t="n">
        <v>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2019-04-13T06:36:49Z</dcterms:created>
  <dc:creator>Panila</dc:creator>
  <dc:description/>
  <dc:language>et-EE</dc:language>
  <cp:lastModifiedBy/>
  <dcterms:modified xsi:type="dcterms:W3CDTF">2019-04-15T08:57:08Z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